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Proyectos\EstadForest\A2_Anuario Estidistica Forestal\AEF2021\4_DOCUMENTOS PUBLICACION 2021\Excel publicar\Datos desglosados 2021\"/>
    </mc:Choice>
  </mc:AlternateContent>
  <bookViews>
    <workbookView xWindow="0" yWindow="0" windowWidth="23040" windowHeight="8610"/>
  </bookViews>
  <sheets>
    <sheet name="1. OPF" sheetId="1" r:id="rId1"/>
    <sheet name="2. OBM" sheetId="2" r:id="rId2"/>
  </sheets>
  <definedNames>
    <definedName name="_xlnm._FilterDatabase" localSheetId="0" hidden="1">'1. OPF'!$B$7:$AC$67</definedName>
    <definedName name="_xlnm._FilterDatabase" localSheetId="1" hidden="1">'2. OBM'!$B$6:$R$6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8" i="1" l="1"/>
  <c r="G100" i="1"/>
  <c r="G102" i="1" s="1"/>
  <c r="F102" i="1"/>
  <c r="G90" i="1"/>
  <c r="E90" i="1"/>
  <c r="AB62" i="1"/>
  <c r="AB43" i="1"/>
  <c r="AB37" i="1"/>
  <c r="AC37" i="1"/>
  <c r="AC19" i="1"/>
  <c r="AB19" i="1"/>
  <c r="AA62" i="1"/>
  <c r="AA37" i="1"/>
  <c r="AA25" i="1"/>
  <c r="AA19" i="1"/>
  <c r="Z17" i="1"/>
  <c r="Z19" i="1"/>
  <c r="Z25" i="1"/>
  <c r="Z37" i="1"/>
  <c r="Z62" i="1"/>
  <c r="Y43" i="1"/>
  <c r="Y37" i="1"/>
  <c r="Y25" i="1"/>
  <c r="X17" i="1"/>
  <c r="X25" i="1"/>
  <c r="X37" i="1"/>
  <c r="X43" i="1"/>
  <c r="W43" i="1"/>
  <c r="W48" i="1"/>
  <c r="W62" i="1"/>
  <c r="W37" i="1"/>
  <c r="V13" i="1"/>
  <c r="V23" i="1"/>
  <c r="V37" i="1"/>
  <c r="V43" i="1"/>
  <c r="V48" i="1"/>
  <c r="V62" i="1"/>
  <c r="U19" i="1"/>
  <c r="U23" i="1"/>
  <c r="U27" i="1"/>
  <c r="U37" i="1"/>
  <c r="U43" i="1"/>
  <c r="U48" i="1"/>
  <c r="U51" i="1"/>
  <c r="U60" i="1"/>
  <c r="U62" i="1"/>
  <c r="U17" i="1"/>
  <c r="T17" i="1"/>
  <c r="T19" i="1"/>
  <c r="T23" i="1"/>
  <c r="T37" i="1"/>
  <c r="T43" i="1"/>
  <c r="T48" i="1"/>
  <c r="T51" i="1"/>
  <c r="T58" i="1"/>
  <c r="T60" i="1"/>
  <c r="T62" i="1"/>
  <c r="S37" i="1"/>
  <c r="S43" i="1"/>
  <c r="S48" i="1"/>
  <c r="S51" i="1"/>
  <c r="S60" i="1"/>
  <c r="R17" i="1"/>
  <c r="R23" i="1"/>
  <c r="R27" i="1"/>
  <c r="R37" i="1"/>
  <c r="R43" i="1"/>
  <c r="R48" i="1"/>
  <c r="R51" i="1"/>
  <c r="R56" i="1"/>
  <c r="R58" i="1"/>
  <c r="R60" i="1"/>
  <c r="R62" i="1"/>
  <c r="R64" i="1"/>
  <c r="Q51" i="1"/>
  <c r="Q43" i="1"/>
  <c r="Q37" i="1"/>
  <c r="P17" i="1"/>
  <c r="P37" i="1"/>
  <c r="P43" i="1"/>
  <c r="P51" i="1"/>
  <c r="O66" i="1"/>
  <c r="O48" i="1"/>
  <c r="O43" i="1"/>
  <c r="O37" i="1"/>
  <c r="O17" i="1"/>
  <c r="M17" i="1"/>
  <c r="N23" i="1"/>
  <c r="M37" i="1"/>
  <c r="M43" i="1"/>
  <c r="M60" i="1"/>
  <c r="M64" i="1"/>
  <c r="N43" i="1" l="1"/>
  <c r="N48" i="1"/>
  <c r="N66" i="1"/>
  <c r="L58" i="1"/>
  <c r="L48" i="1"/>
  <c r="L37" i="1"/>
  <c r="L25" i="1"/>
  <c r="L19" i="1"/>
  <c r="J13" i="1"/>
  <c r="J51" i="1"/>
  <c r="J48" i="1"/>
  <c r="J37" i="1"/>
  <c r="I37" i="1"/>
  <c r="I56" i="1"/>
  <c r="H56" i="1"/>
  <c r="H37" i="1"/>
  <c r="G51" i="1"/>
  <c r="G48" i="1"/>
  <c r="F51" i="1"/>
  <c r="F48" i="1"/>
  <c r="E51" i="1"/>
  <c r="E48" i="1"/>
  <c r="E43" i="1"/>
  <c r="E37" i="1" l="1"/>
  <c r="D51" i="1"/>
  <c r="D48" i="1"/>
  <c r="D43" i="1"/>
  <c r="D37" i="1"/>
  <c r="L67" i="1"/>
  <c r="D13" i="1"/>
  <c r="X67" i="1" l="1"/>
  <c r="R52" i="2" l="1"/>
  <c r="F182" i="1"/>
  <c r="G182" i="1"/>
  <c r="V182" i="1"/>
  <c r="W182" i="1"/>
  <c r="X182" i="1"/>
  <c r="Y182" i="1"/>
  <c r="K182" i="1"/>
  <c r="L182" i="1"/>
  <c r="M182" i="1"/>
  <c r="N182" i="1"/>
  <c r="O182" i="1"/>
  <c r="P182" i="1"/>
  <c r="Q182" i="1"/>
  <c r="R182" i="1"/>
  <c r="S182" i="1"/>
  <c r="T182" i="1"/>
  <c r="U182" i="1"/>
  <c r="H182" i="1"/>
  <c r="I182" i="1"/>
  <c r="J182" i="1"/>
  <c r="E182" i="1"/>
  <c r="D67" i="1"/>
  <c r="AB67" i="1"/>
  <c r="AC67" i="1"/>
  <c r="U67" i="1"/>
  <c r="V67" i="1"/>
  <c r="W67" i="1"/>
  <c r="P67" i="1"/>
  <c r="Q67" i="1"/>
  <c r="R67" i="1"/>
  <c r="S67" i="1"/>
  <c r="M67" i="1"/>
  <c r="N67" i="1"/>
  <c r="O67" i="1"/>
  <c r="F67" i="1"/>
  <c r="G67" i="1"/>
  <c r="H67" i="1"/>
  <c r="I67" i="1"/>
  <c r="J67" i="1"/>
  <c r="K67" i="1"/>
  <c r="E67" i="1"/>
  <c r="T67" i="1" l="1"/>
  <c r="Q52" i="2" l="1"/>
  <c r="P52" i="2"/>
  <c r="O52" i="2"/>
  <c r="N52" i="2"/>
  <c r="M52" i="2"/>
  <c r="L52" i="2"/>
  <c r="K52" i="2"/>
  <c r="J52" i="2"/>
  <c r="I52" i="2"/>
  <c r="H52" i="2"/>
  <c r="G52" i="2"/>
  <c r="F52" i="2"/>
  <c r="E52" i="2"/>
  <c r="D52" i="2"/>
  <c r="AA67" i="1"/>
  <c r="Z67" i="1"/>
  <c r="Y67" i="1"/>
</calcChain>
</file>

<file path=xl/comments1.xml><?xml version="1.0" encoding="utf-8"?>
<comments xmlns="http://schemas.openxmlformats.org/spreadsheetml/2006/main">
  <authors>
    <author>cris</author>
  </authors>
  <commentList>
    <comment ref="Z15" authorId="0" shapeId="0">
      <text>
        <r>
          <rPr>
            <b/>
            <sz val="9"/>
            <color indexed="81"/>
            <rFont val="Tahoma"/>
            <family val="2"/>
          </rPr>
          <t>plantas ornamentales: unidades</t>
        </r>
        <r>
          <rPr>
            <sz val="9"/>
            <color indexed="81"/>
            <rFont val="Tahoma"/>
            <family val="2"/>
          </rPr>
          <t xml:space="preserve">
</t>
        </r>
      </text>
    </comment>
    <comment ref="X16" authorId="0" shapeId="0">
      <text>
        <r>
          <rPr>
            <b/>
            <sz val="9"/>
            <color indexed="81"/>
            <rFont val="Tahoma"/>
            <family val="2"/>
          </rPr>
          <t>plantas ornamentales</t>
        </r>
        <r>
          <rPr>
            <sz val="9"/>
            <color indexed="81"/>
            <rFont val="Tahoma"/>
            <family val="2"/>
          </rPr>
          <t xml:space="preserve">
</t>
        </r>
      </text>
    </comment>
    <comment ref="Z18" authorId="0" shapeId="0">
      <text>
        <r>
          <rPr>
            <b/>
            <sz val="9"/>
            <color indexed="81"/>
            <rFont val="Tahoma"/>
            <family val="2"/>
          </rPr>
          <t>rozo en estéreos</t>
        </r>
        <r>
          <rPr>
            <sz val="9"/>
            <color indexed="81"/>
            <rFont val="Tahoma"/>
            <family val="2"/>
          </rPr>
          <t xml:space="preserve">
</t>
        </r>
      </text>
    </comment>
    <comment ref="X24" authorId="0" shapeId="0">
      <text>
        <r>
          <rPr>
            <b/>
            <sz val="9"/>
            <color indexed="81"/>
            <rFont val="Tahoma"/>
            <family val="2"/>
          </rPr>
          <t>rama verde y pinocha</t>
        </r>
        <r>
          <rPr>
            <sz val="9"/>
            <color indexed="81"/>
            <rFont val="Tahoma"/>
            <family val="2"/>
          </rPr>
          <t xml:space="preserve">
</t>
        </r>
      </text>
    </comment>
    <comment ref="Z24" authorId="0" shapeId="0">
      <text>
        <r>
          <rPr>
            <b/>
            <sz val="9"/>
            <color indexed="81"/>
            <rFont val="Tahoma"/>
            <family val="2"/>
          </rPr>
          <t>heno, ensilado y otros</t>
        </r>
        <r>
          <rPr>
            <sz val="9"/>
            <color indexed="81"/>
            <rFont val="Tahoma"/>
            <family val="2"/>
          </rPr>
          <t xml:space="preserve">
toneladas</t>
        </r>
      </text>
    </comment>
    <comment ref="X28" authorId="0" shapeId="0">
      <text>
        <r>
          <rPr>
            <b/>
            <sz val="9"/>
            <color indexed="81"/>
            <rFont val="Tahoma"/>
            <family val="2"/>
          </rPr>
          <t>boj</t>
        </r>
        <r>
          <rPr>
            <sz val="9"/>
            <color indexed="81"/>
            <rFont val="Tahoma"/>
            <family val="2"/>
          </rPr>
          <t xml:space="preserve">
</t>
        </r>
      </text>
    </comment>
    <comment ref="Z30" authorId="0" shapeId="0">
      <text>
        <r>
          <rPr>
            <b/>
            <sz val="9"/>
            <color indexed="81"/>
            <rFont val="Tahoma"/>
            <family val="2"/>
          </rPr>
          <t>cris:</t>
        </r>
        <r>
          <rPr>
            <sz val="9"/>
            <color indexed="81"/>
            <rFont val="Tahoma"/>
            <family val="2"/>
          </rPr>
          <t xml:space="preserve">
desconocido</t>
        </r>
      </text>
    </comment>
    <comment ref="Y32" authorId="0" shapeId="0">
      <text>
        <r>
          <rPr>
            <b/>
            <sz val="9"/>
            <color indexed="81"/>
            <rFont val="Tahoma"/>
            <family val="2"/>
          </rPr>
          <t>brezo</t>
        </r>
        <r>
          <rPr>
            <sz val="9"/>
            <color indexed="81"/>
            <rFont val="Tahoma"/>
            <family val="2"/>
          </rPr>
          <t xml:space="preserve">
</t>
        </r>
      </text>
    </comment>
    <comment ref="AA32" authorId="0" shapeId="0">
      <text>
        <r>
          <rPr>
            <b/>
            <sz val="9"/>
            <color indexed="81"/>
            <rFont val="Tahoma"/>
            <family val="2"/>
          </rPr>
          <t>bellota</t>
        </r>
        <r>
          <rPr>
            <sz val="9"/>
            <color indexed="81"/>
            <rFont val="Tahoma"/>
            <family val="2"/>
          </rPr>
          <t xml:space="preserve">
</t>
        </r>
      </text>
    </comment>
    <comment ref="X34" authorId="0" shapeId="0">
      <text>
        <r>
          <rPr>
            <b/>
            <sz val="9"/>
            <color indexed="81"/>
            <rFont val="Tahoma"/>
            <family val="2"/>
          </rPr>
          <t>acebo</t>
        </r>
        <r>
          <rPr>
            <sz val="9"/>
            <color indexed="81"/>
            <rFont val="Tahoma"/>
            <family val="2"/>
          </rPr>
          <t xml:space="preserve">
</t>
        </r>
      </text>
    </comment>
    <comment ref="Z34" authorId="0" shapeId="0">
      <text>
        <r>
          <rPr>
            <b/>
            <sz val="9"/>
            <color indexed="81"/>
            <rFont val="Tahoma"/>
            <family val="2"/>
          </rPr>
          <t>bellota</t>
        </r>
        <r>
          <rPr>
            <sz val="9"/>
            <color indexed="81"/>
            <rFont val="Tahoma"/>
            <family val="2"/>
          </rPr>
          <t xml:space="preserve">
</t>
        </r>
      </text>
    </comment>
    <comment ref="Z35" authorId="0" shapeId="0">
      <text>
        <r>
          <rPr>
            <b/>
            <sz val="9"/>
            <color indexed="81"/>
            <rFont val="Tahoma"/>
            <family val="2"/>
          </rPr>
          <t>bellota</t>
        </r>
        <r>
          <rPr>
            <sz val="9"/>
            <color indexed="81"/>
            <rFont val="Tahoma"/>
            <family val="2"/>
          </rPr>
          <t xml:space="preserve">
</t>
        </r>
      </text>
    </comment>
    <comment ref="X40" authorId="0" shapeId="0">
      <text>
        <r>
          <rPr>
            <b/>
            <sz val="9"/>
            <color indexed="81"/>
            <rFont val="Tahoma"/>
            <family val="2"/>
          </rPr>
          <t>mimbre, toneladas</t>
        </r>
        <r>
          <rPr>
            <sz val="9"/>
            <color indexed="81"/>
            <rFont val="Tahoma"/>
            <family val="2"/>
          </rPr>
          <t xml:space="preserve">
</t>
        </r>
      </text>
    </comment>
    <comment ref="Z61" authorId="0" shapeId="0">
      <text>
        <r>
          <rPr>
            <b/>
            <sz val="9"/>
            <color indexed="81"/>
            <rFont val="Tahoma"/>
            <family val="2"/>
          </rPr>
          <t>esparto
quintal métrico</t>
        </r>
      </text>
    </comment>
  </commentList>
</comments>
</file>

<file path=xl/comments2.xml><?xml version="1.0" encoding="utf-8"?>
<comments xmlns="http://schemas.openxmlformats.org/spreadsheetml/2006/main">
  <authors>
    <author>cris</author>
    <author>Viejo Tellez, Cristina (Esma)</author>
  </authors>
  <commentList>
    <comment ref="H8" authorId="0" shapeId="0">
      <text>
        <r>
          <rPr>
            <b/>
            <sz val="9"/>
            <color indexed="81"/>
            <rFont val="Tahoma"/>
            <family val="2"/>
          </rPr>
          <t>pastos</t>
        </r>
        <r>
          <rPr>
            <sz val="9"/>
            <color indexed="81"/>
            <rFont val="Tahoma"/>
            <family val="2"/>
          </rPr>
          <t xml:space="preserve">
</t>
        </r>
      </text>
    </comment>
    <comment ref="R12" authorId="0" shapeId="0">
      <text>
        <r>
          <rPr>
            <b/>
            <sz val="9"/>
            <color indexed="81"/>
            <rFont val="Tahoma"/>
            <family val="2"/>
          </rPr>
          <t>Áreas recreativas ubicadas en MUP o Montes en Convenio con el Principado de Asturias</t>
        </r>
      </text>
    </comment>
    <comment ref="F13" authorId="1" shapeId="0">
      <text>
        <r>
          <rPr>
            <b/>
            <sz val="9"/>
            <color indexed="81"/>
            <rFont val="Tahoma"/>
            <family val="2"/>
          </rPr>
          <t>pastos</t>
        </r>
      </text>
    </comment>
    <comment ref="E14" authorId="0" shapeId="0">
      <text>
        <r>
          <rPr>
            <b/>
            <sz val="9"/>
            <color indexed="81"/>
            <rFont val="Tahoma"/>
            <family val="2"/>
          </rPr>
          <t>Isla de Tenerife. 2380 colmenas en 30 asentamientos en MUP</t>
        </r>
        <r>
          <rPr>
            <sz val="9"/>
            <color indexed="81"/>
            <rFont val="Tahoma"/>
            <family val="2"/>
          </rPr>
          <t xml:space="preserve">
</t>
        </r>
      </text>
    </comment>
    <comment ref="D17" authorId="0" shapeId="0">
      <text>
        <r>
          <rPr>
            <b/>
            <sz val="9"/>
            <color indexed="81"/>
            <rFont val="Tahoma"/>
            <family val="2"/>
          </rPr>
          <t>Incluye parques eólicos y antenas/torres anemométricas</t>
        </r>
        <r>
          <rPr>
            <sz val="9"/>
            <color indexed="81"/>
            <rFont val="Tahoma"/>
            <family val="2"/>
          </rPr>
          <t xml:space="preserve">
</t>
        </r>
      </text>
    </comment>
    <comment ref="J17" authorId="0" shapeId="0">
      <text>
        <r>
          <rPr>
            <b/>
            <sz val="9"/>
            <color indexed="81"/>
            <rFont val="Tahoma"/>
            <family val="2"/>
          </rPr>
          <t>ocupación de cantera</t>
        </r>
      </text>
    </comment>
    <comment ref="H18" authorId="0" shapeId="0">
      <text>
        <r>
          <rPr>
            <b/>
            <sz val="9"/>
            <color indexed="81"/>
            <rFont val="Tahoma"/>
            <family val="2"/>
          </rPr>
          <t>Tendidos: 27212,01; Antenas y Torres: 16800,50; Centrales Hidroeléctricas:5148,45; Edif. e Infraestruct: 241,58; otros: 2425,95</t>
        </r>
        <r>
          <rPr>
            <sz val="9"/>
            <color indexed="81"/>
            <rFont val="Tahoma"/>
            <family val="2"/>
          </rPr>
          <t xml:space="preserve">
</t>
        </r>
      </text>
    </comment>
    <comment ref="H19" authorId="0" shapeId="0">
      <text>
        <r>
          <rPr>
            <b/>
            <sz val="9"/>
            <color indexed="81"/>
            <rFont val="Tahoma"/>
            <family val="2"/>
          </rPr>
          <t>Tendidos: 265579; Antenas y Torres:299918; Edif. e infratestr.:26725; otros:150978</t>
        </r>
        <r>
          <rPr>
            <sz val="9"/>
            <color indexed="81"/>
            <rFont val="Tahoma"/>
            <family val="2"/>
          </rPr>
          <t xml:space="preserve">
</t>
        </r>
      </text>
    </comment>
    <comment ref="H21" authorId="0" shapeId="0">
      <text>
        <r>
          <rPr>
            <b/>
            <sz val="9"/>
            <color indexed="81"/>
            <rFont val="Tahoma"/>
            <family val="2"/>
          </rPr>
          <t>Tendidos: 171849,52; Conducciones: 6590,30; Parques Fotovoltaicos: 105840,80; Otros: 2699,27</t>
        </r>
        <r>
          <rPr>
            <sz val="9"/>
            <color indexed="81"/>
            <rFont val="Tahoma"/>
            <family val="2"/>
          </rPr>
          <t xml:space="preserve">
</t>
        </r>
      </text>
    </comment>
    <comment ref="H22" authorId="0" shapeId="0">
      <text>
        <r>
          <rPr>
            <b/>
            <sz val="9"/>
            <color indexed="81"/>
            <rFont val="Tahoma"/>
            <family val="2"/>
          </rPr>
          <t>Antenas y Torres: 9131,82; Centrales Hidroeléctricas: 19764,32</t>
        </r>
      </text>
    </comment>
    <comment ref="H23" authorId="0" shapeId="0">
      <text>
        <r>
          <rPr>
            <b/>
            <sz val="9"/>
            <color indexed="81"/>
            <rFont val="Tahoma"/>
            <family val="2"/>
          </rPr>
          <t>Tendidos: 81469,58; Antenas y Torres: 13435,98; Conducciones: 24611,63; Centrales Hidroeléctricas: 3299; Hierba:4887; Rodajes:35544,22; Infraestructura hidráulica:4349</t>
        </r>
        <r>
          <rPr>
            <sz val="9"/>
            <color indexed="81"/>
            <rFont val="Tahoma"/>
            <family val="2"/>
          </rPr>
          <t xml:space="preserve">
</t>
        </r>
      </text>
    </comment>
    <comment ref="H24" authorId="0" shapeId="0">
      <text>
        <r>
          <rPr>
            <b/>
            <sz val="9"/>
            <color indexed="81"/>
            <rFont val="Tahoma"/>
            <family val="2"/>
          </rPr>
          <t>Tendidos:73942,24; Antenas y torres:38856,58; Conducciones:705,79; Centrales Hidroeléctricas:223,40; Edif. e Infraestr.:758,83; Acúmulos y depositos:79,89;</t>
        </r>
        <r>
          <rPr>
            <sz val="9"/>
            <color indexed="81"/>
            <rFont val="Tahoma"/>
            <family val="2"/>
          </rPr>
          <t xml:space="preserve">
</t>
        </r>
      </text>
    </comment>
    <comment ref="H29" authorId="0" shapeId="0">
      <text>
        <r>
          <rPr>
            <b/>
            <sz val="9"/>
            <color indexed="81"/>
            <rFont val="Tahoma"/>
            <family val="2"/>
          </rPr>
          <t>arrendamientos áreas recreativas</t>
        </r>
        <r>
          <rPr>
            <sz val="9"/>
            <color indexed="81"/>
            <rFont val="Tahoma"/>
            <family val="2"/>
          </rPr>
          <t xml:space="preserve">
</t>
        </r>
      </text>
    </comment>
    <comment ref="K30" authorId="1" shapeId="0">
      <text>
        <r>
          <rPr>
            <b/>
            <sz val="9"/>
            <color indexed="81"/>
            <rFont val="Tahoma"/>
            <family val="2"/>
          </rPr>
          <t>252260 ha</t>
        </r>
        <r>
          <rPr>
            <sz val="9"/>
            <color indexed="81"/>
            <rFont val="Tahoma"/>
            <family val="2"/>
          </rPr>
          <t xml:space="preserve">
</t>
        </r>
      </text>
    </comment>
    <comment ref="L30" authorId="1" shapeId="0">
      <text>
        <r>
          <rPr>
            <b/>
            <sz val="9"/>
            <color indexed="81"/>
            <rFont val="Tahoma"/>
            <family val="2"/>
          </rPr>
          <t>1907,36 ha</t>
        </r>
        <r>
          <rPr>
            <sz val="9"/>
            <color indexed="81"/>
            <rFont val="Tahoma"/>
            <family val="2"/>
          </rPr>
          <t xml:space="preserve">
</t>
        </r>
      </text>
    </comment>
    <comment ref="K31" authorId="0" shapeId="0">
      <text>
        <r>
          <rPr>
            <b/>
            <sz val="9"/>
            <color indexed="81"/>
            <rFont val="Tahoma"/>
            <family val="2"/>
          </rPr>
          <t>185.214 ha</t>
        </r>
        <r>
          <rPr>
            <sz val="9"/>
            <color indexed="81"/>
            <rFont val="Tahoma"/>
            <family val="2"/>
          </rPr>
          <t xml:space="preserve">
</t>
        </r>
      </text>
    </comment>
    <comment ref="L31" authorId="0" shapeId="0">
      <text>
        <r>
          <rPr>
            <b/>
            <sz val="9"/>
            <color indexed="81"/>
            <rFont val="Tahoma"/>
            <family val="2"/>
          </rPr>
          <t>4,200 ha</t>
        </r>
        <r>
          <rPr>
            <sz val="9"/>
            <color indexed="81"/>
            <rFont val="Tahoma"/>
            <family val="2"/>
          </rPr>
          <t xml:space="preserve">
</t>
        </r>
      </text>
    </comment>
    <comment ref="F32" authorId="0" shapeId="0">
      <text>
        <r>
          <rPr>
            <b/>
            <sz val="9"/>
            <color indexed="81"/>
            <rFont val="Tahoma"/>
            <family val="2"/>
          </rPr>
          <t>15% Fondo de Mejoras</t>
        </r>
        <r>
          <rPr>
            <sz val="9"/>
            <color indexed="81"/>
            <rFont val="Tahoma"/>
            <family val="2"/>
          </rPr>
          <t xml:space="preserve">
</t>
        </r>
      </text>
    </comment>
    <comment ref="I34" authorId="0" shapeId="0">
      <text>
        <r>
          <rPr>
            <b/>
            <sz val="9"/>
            <color indexed="81"/>
            <rFont val="Tahoma"/>
            <family val="2"/>
          </rPr>
          <t>oferta de montes públicos</t>
        </r>
      </text>
    </comment>
    <comment ref="K34" authorId="0" shapeId="0">
      <text>
        <r>
          <rPr>
            <b/>
            <sz val="9"/>
            <color indexed="81"/>
            <rFont val="Tahoma"/>
            <family val="2"/>
          </rPr>
          <t>Oferta de montes públicos</t>
        </r>
        <r>
          <rPr>
            <sz val="9"/>
            <color indexed="81"/>
            <rFont val="Tahoma"/>
            <family val="2"/>
          </rPr>
          <t xml:space="preserve">
</t>
        </r>
      </text>
    </comment>
    <comment ref="M34" authorId="0" shapeId="0">
      <text>
        <r>
          <rPr>
            <b/>
            <sz val="9"/>
            <color indexed="81"/>
            <rFont val="Tahoma"/>
            <family val="2"/>
          </rPr>
          <t>Oferta de montes públicos</t>
        </r>
        <r>
          <rPr>
            <sz val="9"/>
            <color indexed="81"/>
            <rFont val="Tahoma"/>
            <family val="2"/>
          </rPr>
          <t xml:space="preserve">
</t>
        </r>
      </text>
    </comment>
    <comment ref="P34" authorId="0" shapeId="0">
      <text>
        <r>
          <rPr>
            <b/>
            <sz val="9"/>
            <color indexed="81"/>
            <rFont val="Tahoma"/>
            <family val="2"/>
          </rPr>
          <t>Ocupación de monte público para uso agrícola</t>
        </r>
        <r>
          <rPr>
            <sz val="9"/>
            <color indexed="81"/>
            <rFont val="Tahoma"/>
            <family val="2"/>
          </rPr>
          <t xml:space="preserve">
</t>
        </r>
      </text>
    </comment>
    <comment ref="F35" authorId="0" shapeId="0">
      <text>
        <r>
          <rPr>
            <b/>
            <sz val="9"/>
            <color indexed="81"/>
            <rFont val="Tahoma"/>
            <family val="2"/>
          </rPr>
          <t>Oferta de montes públicos</t>
        </r>
        <r>
          <rPr>
            <sz val="9"/>
            <color indexed="81"/>
            <rFont val="Tahoma"/>
            <family val="2"/>
          </rPr>
          <t xml:space="preserve">
</t>
        </r>
      </text>
    </comment>
    <comment ref="K35" authorId="0" shapeId="0">
      <text>
        <r>
          <rPr>
            <b/>
            <sz val="9"/>
            <color indexed="81"/>
            <rFont val="Tahoma"/>
            <family val="2"/>
          </rPr>
          <t>Oferta de montes públicos</t>
        </r>
        <r>
          <rPr>
            <sz val="9"/>
            <color indexed="81"/>
            <rFont val="Tahoma"/>
            <family val="2"/>
          </rPr>
          <t xml:space="preserve">
</t>
        </r>
      </text>
    </comment>
    <comment ref="P35" authorId="0" shapeId="0">
      <text>
        <r>
          <rPr>
            <b/>
            <sz val="9"/>
            <color indexed="81"/>
            <rFont val="Tahoma"/>
            <family val="2"/>
          </rPr>
          <t>Ocupación de monte público para uso agrícola</t>
        </r>
        <r>
          <rPr>
            <sz val="9"/>
            <color indexed="81"/>
            <rFont val="Tahoma"/>
            <family val="2"/>
          </rPr>
          <t xml:space="preserve">
</t>
        </r>
      </text>
    </comment>
    <comment ref="K36" authorId="0" shapeId="0">
      <text>
        <r>
          <rPr>
            <b/>
            <sz val="9"/>
            <color indexed="81"/>
            <rFont val="Tahoma"/>
            <family val="2"/>
          </rPr>
          <t>Oferta de montes públicos</t>
        </r>
        <r>
          <rPr>
            <sz val="9"/>
            <color indexed="81"/>
            <rFont val="Tahoma"/>
            <family val="2"/>
          </rPr>
          <t xml:space="preserve">
</t>
        </r>
      </text>
    </comment>
    <comment ref="P36" authorId="0" shapeId="0">
      <text>
        <r>
          <rPr>
            <b/>
            <sz val="9"/>
            <color indexed="81"/>
            <rFont val="Tahoma"/>
            <family val="2"/>
          </rPr>
          <t>Ocupación de monte público para uso agrícola</t>
        </r>
        <r>
          <rPr>
            <sz val="9"/>
            <color indexed="81"/>
            <rFont val="Tahoma"/>
            <family val="2"/>
          </rPr>
          <t xml:space="preserve">
</t>
        </r>
      </text>
    </comment>
    <comment ref="K37" authorId="0" shapeId="0">
      <text>
        <r>
          <rPr>
            <b/>
            <sz val="9"/>
            <color indexed="81"/>
            <rFont val="Tahoma"/>
            <family val="2"/>
          </rPr>
          <t>Oferta de montes públicos</t>
        </r>
        <r>
          <rPr>
            <sz val="9"/>
            <color indexed="81"/>
            <rFont val="Tahoma"/>
            <family val="2"/>
          </rPr>
          <t xml:space="preserve">
</t>
        </r>
      </text>
    </comment>
    <comment ref="P38" authorId="0" shapeId="0">
      <text>
        <r>
          <rPr>
            <b/>
            <sz val="9"/>
            <color indexed="81"/>
            <rFont val="Tahoma"/>
            <family val="2"/>
          </rPr>
          <t>ocupación de monte público para uso agrícola</t>
        </r>
        <r>
          <rPr>
            <sz val="9"/>
            <color indexed="81"/>
            <rFont val="Tahoma"/>
            <family val="2"/>
          </rPr>
          <t xml:space="preserve">
</t>
        </r>
      </text>
    </comment>
    <comment ref="F39" authorId="1" shapeId="0">
      <text>
        <r>
          <rPr>
            <sz val="9"/>
            <color indexed="81"/>
            <rFont val="Tahoma"/>
            <family val="2"/>
          </rPr>
          <t xml:space="preserve">Envasadora agua mineral, nave de aserrado y carboneras
</t>
        </r>
      </text>
    </comment>
    <comment ref="K39" authorId="1" shapeId="0">
      <text>
        <r>
          <rPr>
            <b/>
            <sz val="9"/>
            <color indexed="81"/>
            <rFont val="Tahoma"/>
            <family val="2"/>
          </rPr>
          <t>MUP</t>
        </r>
      </text>
    </comment>
    <comment ref="Q39" authorId="1" shapeId="0">
      <text>
        <r>
          <rPr>
            <b/>
            <sz val="9"/>
            <color indexed="81"/>
            <rFont val="Tahoma"/>
            <family val="2"/>
          </rPr>
          <t>Aula móvil de Educación Ambiental, Ecoparques, Centros de Interpretación, Centro de Educación Piscícola y Viveros Forestales</t>
        </r>
      </text>
    </comment>
    <comment ref="F40" authorId="1" shapeId="0">
      <text>
        <r>
          <rPr>
            <sz val="9"/>
            <color indexed="81"/>
            <rFont val="Tahoma"/>
            <family val="2"/>
          </rPr>
          <t xml:space="preserve">Línea Eléctrica Moratas; Fibra óptica MUP14; Naves apícolas
</t>
        </r>
      </text>
    </comment>
    <comment ref="K40" authorId="1" shapeId="0">
      <text>
        <r>
          <rPr>
            <b/>
            <sz val="9"/>
            <color indexed="81"/>
            <rFont val="Tahoma"/>
            <family val="2"/>
          </rPr>
          <t>Adjudicación de caza por 6 años en MUP</t>
        </r>
        <r>
          <rPr>
            <sz val="9"/>
            <color indexed="81"/>
            <rFont val="Tahoma"/>
            <family val="2"/>
          </rPr>
          <t xml:space="preserve">
</t>
        </r>
      </text>
    </comment>
    <comment ref="P40" authorId="0" shapeId="0">
      <text>
        <r>
          <rPr>
            <b/>
            <sz val="9"/>
            <color indexed="81"/>
            <rFont val="Tahoma"/>
            <family val="2"/>
          </rPr>
          <t>Línea Eléctrica Moratas; Fibra óptica MUP15; Naves apícolas</t>
        </r>
        <r>
          <rPr>
            <sz val="9"/>
            <color indexed="81"/>
            <rFont val="Tahoma"/>
            <family val="2"/>
          </rPr>
          <t xml:space="preserve">
</t>
        </r>
      </text>
    </comment>
    <comment ref="Q40" authorId="1" shapeId="0">
      <text>
        <r>
          <rPr>
            <b/>
            <sz val="9"/>
            <color indexed="81"/>
            <rFont val="Tahoma"/>
            <family val="2"/>
          </rPr>
          <t>Ecobus, Aulas de la Naturaleza, Centros de Interpretación y Viveros</t>
        </r>
      </text>
    </comment>
    <comment ref="M44" authorId="0" shapeId="0">
      <text>
        <r>
          <rPr>
            <b/>
            <sz val="9"/>
            <color indexed="81"/>
            <rFont val="Tahoma"/>
            <family val="2"/>
          </rPr>
          <t>Aprovechamiento de 2 quioscos y 1 aparcamiento en MUP de Entidades Locales</t>
        </r>
        <r>
          <rPr>
            <sz val="9"/>
            <color indexed="81"/>
            <rFont val="Tahoma"/>
            <family val="2"/>
          </rPr>
          <t xml:space="preserve">
</t>
        </r>
      </text>
    </comment>
    <comment ref="F45" authorId="0" shapeId="0">
      <text>
        <r>
          <rPr>
            <sz val="9"/>
            <color indexed="81"/>
            <rFont val="Tahoma"/>
            <family val="2"/>
          </rPr>
          <t xml:space="preserve">235 ocupaciones temporales, 21 en montes de la Comunidad de Madrid (8.200,35€) y 214 en MUP de Entidades Locales (532.497,48€)
</t>
        </r>
      </text>
    </comment>
    <comment ref="K45" authorId="1" shapeId="0">
      <text>
        <r>
          <rPr>
            <b/>
            <sz val="9"/>
            <color indexed="81"/>
            <rFont val="Tahoma"/>
            <family val="2"/>
          </rPr>
          <t>26.187,73 ha en 85 expedientes de aprov. cinegético en MUP</t>
        </r>
        <r>
          <rPr>
            <sz val="9"/>
            <color indexed="81"/>
            <rFont val="Tahoma"/>
            <family val="2"/>
          </rPr>
          <t xml:space="preserve">
</t>
        </r>
      </text>
    </comment>
    <comment ref="Q45" authorId="0" shapeId="0">
      <text>
        <r>
          <rPr>
            <b/>
            <sz val="9"/>
            <color indexed="81"/>
            <rFont val="Tahoma"/>
            <family val="2"/>
          </rPr>
          <t>Visitantes de Parques Regionales y Parque Nacional</t>
        </r>
        <r>
          <rPr>
            <sz val="9"/>
            <color indexed="81"/>
            <rFont val="Tahoma"/>
            <family val="2"/>
          </rPr>
          <t xml:space="preserve">
</t>
        </r>
      </text>
    </comment>
    <comment ref="R45" authorId="1" shapeId="0">
      <text>
        <r>
          <rPr>
            <b/>
            <sz val="9"/>
            <color indexed="81"/>
            <rFont val="Tahoma"/>
            <family val="2"/>
          </rPr>
          <t>Gestionadas por la Comunidad de Madrid</t>
        </r>
        <r>
          <rPr>
            <sz val="9"/>
            <color indexed="81"/>
            <rFont val="Tahoma"/>
            <family val="2"/>
          </rPr>
          <t xml:space="preserve">
</t>
        </r>
      </text>
    </comment>
    <comment ref="Q48" authorId="0" shapeId="0">
      <text>
        <r>
          <rPr>
            <b/>
            <sz val="9"/>
            <color indexed="81"/>
            <rFont val="Tahoma"/>
            <family val="2"/>
          </rPr>
          <t>Valderejo:39.428; Gorbeia:166.150; 
Izki: 58.426; 
Aizkorri-Aratz: 66.166.</t>
        </r>
        <r>
          <rPr>
            <sz val="9"/>
            <color indexed="81"/>
            <rFont val="Tahoma"/>
            <family val="2"/>
          </rPr>
          <t xml:space="preserve">
</t>
        </r>
      </text>
    </comment>
    <comment ref="R48" authorId="0" shapeId="0">
      <text>
        <r>
          <rPr>
            <b/>
            <sz val="9"/>
            <color indexed="81"/>
            <rFont val="Tahoma"/>
            <family val="2"/>
          </rPr>
          <t>Valderejo 2, Gorbeia 2, Izki 1, Aizkorri-Aratz 1</t>
        </r>
        <r>
          <rPr>
            <sz val="9"/>
            <color indexed="81"/>
            <rFont val="Tahoma"/>
            <family val="2"/>
          </rPr>
          <t xml:space="preserve">
</t>
        </r>
      </text>
    </comment>
    <comment ref="Q49" authorId="0" shapeId="0">
      <text>
        <r>
          <rPr>
            <b/>
            <sz val="9"/>
            <color indexed="81"/>
            <rFont val="Tahoma"/>
            <family val="2"/>
          </rPr>
          <t>36.470 en parques naturales y 804.972 en recorridos de montaña.</t>
        </r>
      </text>
    </comment>
    <comment ref="Q50" authorId="0" shapeId="0">
      <text>
        <r>
          <rPr>
            <b/>
            <sz val="9"/>
            <color indexed="81"/>
            <rFont val="Tahoma"/>
            <family val="2"/>
          </rPr>
          <t>Gorbeia: 14.957; Armañon:16.299 ; Urkiola: 13.778 .</t>
        </r>
        <r>
          <rPr>
            <sz val="9"/>
            <color indexed="81"/>
            <rFont val="Tahoma"/>
            <family val="2"/>
          </rPr>
          <t xml:space="preserve">
</t>
        </r>
      </text>
    </comment>
  </commentList>
</comments>
</file>

<file path=xl/sharedStrings.xml><?xml version="1.0" encoding="utf-8"?>
<sst xmlns="http://schemas.openxmlformats.org/spreadsheetml/2006/main" count="404" uniqueCount="178">
  <si>
    <t>ANUARIO DE ESTADÍSTICA FORESTAL 2021</t>
  </si>
  <si>
    <t>Producción total de otros productos forestales</t>
  </si>
  <si>
    <t>COMUNIDAD AUTÓNOMA</t>
  </si>
  <si>
    <t>PROVINCIA</t>
  </si>
  <si>
    <t>Corcho</t>
  </si>
  <si>
    <t>Corcho bornizo</t>
  </si>
  <si>
    <t>Castaña</t>
  </si>
  <si>
    <t>Piñón de P.pinea con cáscara</t>
  </si>
  <si>
    <t>Hongos comestibles. Otros</t>
  </si>
  <si>
    <t>Trufas</t>
  </si>
  <si>
    <t>Resina</t>
  </si>
  <si>
    <t>Colmenas</t>
  </si>
  <si>
    <t>Pastizales</t>
  </si>
  <si>
    <t>Plantas aromáticas y medicinales</t>
  </si>
  <si>
    <t>Otras plantas</t>
  </si>
  <si>
    <t>Otros</t>
  </si>
  <si>
    <t>Arena, grava y piedra</t>
  </si>
  <si>
    <t xml:space="preserve"> PRODUCCIÓN (t)</t>
  </si>
  <si>
    <t>SUPERFICIE (ha)</t>
  </si>
  <si>
    <t xml:space="preserve"> PRODUCCIÓN (kg)</t>
  </si>
  <si>
    <t xml:space="preserve"> PRODUCCIÓN (ud)</t>
  </si>
  <si>
    <t xml:space="preserve"> PRODUCCIÓN (c.l.)</t>
  </si>
  <si>
    <t xml:space="preserve"> PRODUCCIÓN (varias)</t>
  </si>
  <si>
    <t xml:space="preserve"> PRODUCCIÓN (metros cúbicos)</t>
  </si>
  <si>
    <t>Andalucía</t>
  </si>
  <si>
    <t>Cádiz</t>
  </si>
  <si>
    <t>Córdoba</t>
  </si>
  <si>
    <t>Huelva</t>
  </si>
  <si>
    <t>Jaén</t>
  </si>
  <si>
    <t>Sevilla</t>
  </si>
  <si>
    <t>Total Andalucía</t>
  </si>
  <si>
    <t>Aragón</t>
  </si>
  <si>
    <t>Huesca</t>
  </si>
  <si>
    <t>Teruel</t>
  </si>
  <si>
    <t>Zaragoza</t>
  </si>
  <si>
    <t>Total Aragón</t>
  </si>
  <si>
    <t>Principado de Asturias</t>
  </si>
  <si>
    <t>Asturias</t>
  </si>
  <si>
    <t>Total P. de Asturias</t>
  </si>
  <si>
    <t>C. Valenciana</t>
  </si>
  <si>
    <t>Alicante</t>
  </si>
  <si>
    <t>Castellón</t>
  </si>
  <si>
    <t>Valencia</t>
  </si>
  <si>
    <t>Total C. Valenciana</t>
  </si>
  <si>
    <t>Canarias</t>
  </si>
  <si>
    <t>Tenerife</t>
  </si>
  <si>
    <t>Total Canarias</t>
  </si>
  <si>
    <t>Cantabria</t>
  </si>
  <si>
    <t>Total Cantabria</t>
  </si>
  <si>
    <t>Castilla y León</t>
  </si>
  <si>
    <t>Ávila</t>
  </si>
  <si>
    <t>Burgos</t>
  </si>
  <si>
    <t>León</t>
  </si>
  <si>
    <t>Palencia</t>
  </si>
  <si>
    <t>Salamanca</t>
  </si>
  <si>
    <t>Segovia</t>
  </si>
  <si>
    <t>Soria</t>
  </si>
  <si>
    <t>Valladolid</t>
  </si>
  <si>
    <t>Zamora</t>
  </si>
  <si>
    <t>Total Castilla y León</t>
  </si>
  <si>
    <t>Castilla-La Mancha</t>
  </si>
  <si>
    <t>Albacete</t>
  </si>
  <si>
    <t>Ciudad Real</t>
  </si>
  <si>
    <t>Cuenca</t>
  </si>
  <si>
    <t>Guadalajara</t>
  </si>
  <si>
    <t>Toledo</t>
  </si>
  <si>
    <t>Total Castilla-La Mancha</t>
  </si>
  <si>
    <t>Cataluña</t>
  </si>
  <si>
    <t>Barcelona</t>
  </si>
  <si>
    <t>Gerona</t>
  </si>
  <si>
    <t>Lérida</t>
  </si>
  <si>
    <t>Tarragona</t>
  </si>
  <si>
    <t>Total Cataluña</t>
  </si>
  <si>
    <t>Extremadura</t>
  </si>
  <si>
    <t>Badajoz</t>
  </si>
  <si>
    <t>Cáceres</t>
  </si>
  <si>
    <t>Total Extremadura</t>
  </si>
  <si>
    <t>Galicia</t>
  </si>
  <si>
    <t>La Coruña</t>
  </si>
  <si>
    <t>Lugo</t>
  </si>
  <si>
    <t>Orense</t>
  </si>
  <si>
    <t>Pontevedra</t>
  </si>
  <si>
    <t>Total Galicia</t>
  </si>
  <si>
    <t>La Rioja</t>
  </si>
  <si>
    <t>Total La Rioja</t>
  </si>
  <si>
    <t>Madrid</t>
  </si>
  <si>
    <t>Total Madrid</t>
  </si>
  <si>
    <t>Murcia</t>
  </si>
  <si>
    <t>Total Murcia</t>
  </si>
  <si>
    <t>Navarra</t>
  </si>
  <si>
    <t>Total Navarra</t>
  </si>
  <si>
    <t>País Vasco</t>
  </si>
  <si>
    <t>Araba</t>
  </si>
  <si>
    <t>Total País Vasco</t>
  </si>
  <si>
    <t>TOTAL</t>
  </si>
  <si>
    <t xml:space="preserve">Cifras ofrecidas por las comunidades autónomas. En algunos casos no hay información sobre la producción y solamente se ofrece la superficie. </t>
  </si>
  <si>
    <t xml:space="preserve">NO SE HAN INCLUIDO LAS ESTIMACIONES REALIZADAS PARA CALCULAR LAS PRODUCCIONES EN AQUELLAS PROVINCIAS EN LAS QUE NO SE HA FACILITADO ESTE DATO POR LO QUE LOS TOTALES NO COINCIDEN CON LOS DE LOS DOCUMENTOS PDF NI CON LAS TABLAS DE LOS AVANCES. </t>
  </si>
  <si>
    <t xml:space="preserve">La categoría de "otros" incluye distintos tipos de productos, cada uno con distintas unidades. En el comentario se puede consultar el tipo de producto. </t>
  </si>
  <si>
    <t>Las unidades de cada producto se indican en la cabecera de producción</t>
  </si>
  <si>
    <t>Producción y superficie de los productos principales por tipo de propiedad</t>
  </si>
  <si>
    <t>Corcho (toneladas)</t>
  </si>
  <si>
    <t>Total Corcho</t>
  </si>
  <si>
    <t>Corcho bornizo (toneladas)</t>
  </si>
  <si>
    <t>Total Corcho bornizo</t>
  </si>
  <si>
    <t>Castaña (toneladas)</t>
  </si>
  <si>
    <t>Total Castaña</t>
  </si>
  <si>
    <t>Piñón de P.pinea con cáscara (toneladas)</t>
  </si>
  <si>
    <t>Total Piñón de P.pinea con cáscara</t>
  </si>
  <si>
    <t>Hongos comestibles. Otros (kg)</t>
  </si>
  <si>
    <t>Total Hongos comestibles. Otros</t>
  </si>
  <si>
    <t>Trufas (kg)</t>
  </si>
  <si>
    <t>Total Trufas</t>
  </si>
  <si>
    <t>Resina (toneladas)</t>
  </si>
  <si>
    <t>Total Resina</t>
  </si>
  <si>
    <t>Valores</t>
  </si>
  <si>
    <t>Pública</t>
  </si>
  <si>
    <t>Privada</t>
  </si>
  <si>
    <t xml:space="preserve">PRODUCCIÓN </t>
  </si>
  <si>
    <t>PRODUCCIÓN  Andalucía</t>
  </si>
  <si>
    <t>SUPERFICIE (ha) Andalucía</t>
  </si>
  <si>
    <t>PRODUCCIÓN  Aragón</t>
  </si>
  <si>
    <t>SUPERFICIE (ha) Aragón</t>
  </si>
  <si>
    <t>PRODUCCIÓN  C. Valenciana</t>
  </si>
  <si>
    <t>SUPERFICIE (ha) C. Valenciana</t>
  </si>
  <si>
    <t>PRODUCCIÓN  Canarias</t>
  </si>
  <si>
    <t>SUPERFICIE (ha) Canarias</t>
  </si>
  <si>
    <t>PRODUCCIÓN  Castilla y León</t>
  </si>
  <si>
    <t>SUPERFICIE (ha) Castilla y León</t>
  </si>
  <si>
    <t>PRODUCCIÓN  Castilla-La Mancha</t>
  </si>
  <si>
    <t>SUPERFICIE (ha) Castilla-La Mancha</t>
  </si>
  <si>
    <t>PRODUCCIÓN  Cataluña</t>
  </si>
  <si>
    <t>SUPERFICIE (ha) Cataluña</t>
  </si>
  <si>
    <t>PRODUCCIÓN  Extremadura</t>
  </si>
  <si>
    <t>SUPERFICIE (ha) Extremadura</t>
  </si>
  <si>
    <t>PRODUCCIÓN  Galicia</t>
  </si>
  <si>
    <t>SUPERFICIE (ha) Galicia</t>
  </si>
  <si>
    <t>PRODUCCIÓN  La Rioja</t>
  </si>
  <si>
    <t>SUPERFICIE (ha) La Rioja</t>
  </si>
  <si>
    <t>C. de Madrid</t>
  </si>
  <si>
    <t>PRODUCCIÓN  C. de Madrid</t>
  </si>
  <si>
    <t>SUPERFICIE (ha) C. de Madrid</t>
  </si>
  <si>
    <t>C. F. de Navarra</t>
  </si>
  <si>
    <t>PRODUCCIÓN  C. F. de Navarra</t>
  </si>
  <si>
    <t>SUPERFICIE (ha) C. F. de Navarra</t>
  </si>
  <si>
    <t>Álava</t>
  </si>
  <si>
    <t>PRODUCCIÓN  País Vasco</t>
  </si>
  <si>
    <t>SUPERFICIE (ha) País Vasco</t>
  </si>
  <si>
    <t xml:space="preserve">Total PRODUCCIÓN </t>
  </si>
  <si>
    <t>Total SUPERFICIE (ha)</t>
  </si>
  <si>
    <t>Otros beneficios de los montes</t>
  </si>
  <si>
    <t>Ingresos por ocupación de parques eólicos</t>
  </si>
  <si>
    <t>Ingresos por ocupación por colmenas</t>
  </si>
  <si>
    <t>Ingresos por otras ocupaciones</t>
  </si>
  <si>
    <t>Ingresos por cesión para roturación</t>
  </si>
  <si>
    <t>Otros beneficios</t>
  </si>
  <si>
    <t>Otros beneficios: Agua</t>
  </si>
  <si>
    <t>Otros beneficios: Áridos</t>
  </si>
  <si>
    <t>Otros beneficios: Caza</t>
  </si>
  <si>
    <t>Otros beneficios: Cultivos</t>
  </si>
  <si>
    <t>Otros beneficios: Usos recreativos</t>
  </si>
  <si>
    <t>Superficie asociada a la cesión para roturación</t>
  </si>
  <si>
    <t>Superficie asociada a la ocupación por colmenas</t>
  </si>
  <si>
    <t>Superficie asociada a otras ocupaciones</t>
  </si>
  <si>
    <t>Visitantes a los ENP y otras zonas de interés</t>
  </si>
  <si>
    <t>Número de áreas Recreativas en terreno rústico</t>
  </si>
  <si>
    <t>€</t>
  </si>
  <si>
    <t>ha</t>
  </si>
  <si>
    <t>nº</t>
  </si>
  <si>
    <t>Total Asturias</t>
  </si>
  <si>
    <t>Girona</t>
  </si>
  <si>
    <t>Lleida</t>
  </si>
  <si>
    <t>Extremadura (2020)</t>
  </si>
  <si>
    <t>Gipuzkoa</t>
  </si>
  <si>
    <t>Bizkaia</t>
  </si>
  <si>
    <t>Total general</t>
  </si>
  <si>
    <t>Nota:</t>
  </si>
  <si>
    <t>Cifras suministradas por las comunidades autónomas.</t>
  </si>
  <si>
    <t>Extremadura no ha facilitado las cifras de 2021. Se mantienen las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</si>
</sst>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Calibri"/>
      <family val="2"/>
      <scheme val="minor"/>
    </font>
    <font>
      <sz val="11"/>
      <color rgb="FF9C0006"/>
      <name val="Calibri"/>
      <family val="2"/>
      <scheme val="minor"/>
    </font>
    <font>
      <b/>
      <sz val="11"/>
      <color theme="1"/>
      <name val="Calibri"/>
      <family val="2"/>
      <scheme val="minor"/>
    </font>
    <font>
      <sz val="10"/>
      <color theme="1"/>
      <name val="Arial Black"/>
      <family val="2"/>
    </font>
    <font>
      <b/>
      <sz val="9"/>
      <color indexed="81"/>
      <name val="Tahoma"/>
      <family val="2"/>
    </font>
    <font>
      <sz val="9"/>
      <color indexed="81"/>
      <name val="Tahoma"/>
      <family val="2"/>
    </font>
    <font>
      <sz val="11"/>
      <name val="Calibri"/>
      <family val="2"/>
      <scheme val="minor"/>
    </font>
  </fonts>
  <fills count="16">
    <fill>
      <patternFill patternType="none"/>
    </fill>
    <fill>
      <patternFill patternType="gray125"/>
    </fill>
    <fill>
      <patternFill patternType="solid">
        <fgColor rgb="FFFFC7CE"/>
      </patternFill>
    </fill>
    <fill>
      <patternFill patternType="solid">
        <fgColor theme="4" tint="0.79998168889431442"/>
        <bgColor theme="4" tint="0.79998168889431442"/>
      </patternFill>
    </fill>
    <fill>
      <patternFill patternType="solid">
        <fgColor theme="4" tint="-0.24994659260841701"/>
        <bgColor indexed="64"/>
      </patternFill>
    </fill>
    <fill>
      <patternFill patternType="solid">
        <fgColor theme="4" tint="-0.24994659260841701"/>
        <bgColor theme="4" tint="0.79998168889431442"/>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theme="0" tint="-0.14999847407452621"/>
        <bgColor theme="0" tint="-0.14999847407452621"/>
      </patternFill>
    </fill>
    <fill>
      <patternFill patternType="solid">
        <fgColor theme="7" tint="-0.249977111117893"/>
        <bgColor theme="4" tint="0.79998168889431442"/>
      </patternFill>
    </fill>
    <fill>
      <patternFill patternType="solid">
        <fgColor theme="7" tint="-0.249977111117893"/>
        <bgColor indexed="64"/>
      </patternFill>
    </fill>
    <fill>
      <patternFill patternType="solid">
        <fgColor theme="0" tint="-0.34998626667073579"/>
        <bgColor theme="4" tint="0.79998168889431442"/>
      </patternFill>
    </fill>
    <fill>
      <patternFill patternType="solid">
        <fgColor theme="0" tint="-0.34998626667073579"/>
        <bgColor indexed="64"/>
      </patternFill>
    </fill>
  </fills>
  <borders count="44">
    <border>
      <left/>
      <right/>
      <top/>
      <bottom/>
      <diagonal/>
    </border>
    <border>
      <left style="medium">
        <color theme="4"/>
      </left>
      <right style="thin">
        <color theme="4"/>
      </right>
      <top style="medium">
        <color theme="4"/>
      </top>
      <bottom/>
      <diagonal/>
    </border>
    <border>
      <left style="thin">
        <color theme="4"/>
      </left>
      <right style="thin">
        <color theme="4"/>
      </right>
      <top style="medium">
        <color theme="4"/>
      </top>
      <bottom/>
      <diagonal/>
    </border>
    <border>
      <left style="thin">
        <color theme="4"/>
      </left>
      <right/>
      <top style="medium">
        <color theme="4"/>
      </top>
      <bottom/>
      <diagonal/>
    </border>
    <border>
      <left/>
      <right style="thin">
        <color theme="4"/>
      </right>
      <top style="medium">
        <color theme="4"/>
      </top>
      <bottom/>
      <diagonal/>
    </border>
    <border>
      <left style="medium">
        <color theme="4"/>
      </left>
      <right style="thin">
        <color theme="4"/>
      </right>
      <top/>
      <bottom style="thin">
        <color theme="4" tint="0.39997558519241921"/>
      </bottom>
      <diagonal/>
    </border>
    <border>
      <left style="thin">
        <color theme="4"/>
      </left>
      <right style="thin">
        <color theme="4"/>
      </right>
      <top/>
      <bottom style="thin">
        <color theme="4" tint="0.39997558519241921"/>
      </bottom>
      <diagonal/>
    </border>
    <border>
      <left style="medium">
        <color theme="4"/>
      </left>
      <right style="thin">
        <color theme="4"/>
      </right>
      <top/>
      <bottom/>
      <diagonal/>
    </border>
    <border>
      <left style="thin">
        <color theme="4"/>
      </left>
      <right style="thin">
        <color theme="4"/>
      </right>
      <top/>
      <bottom/>
      <diagonal/>
    </border>
    <border>
      <left style="medium">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medium">
        <color theme="4"/>
      </left>
      <right style="thin">
        <color theme="4"/>
      </right>
      <top style="thin">
        <color theme="4" tint="0.39997558519241921"/>
      </top>
      <bottom style="medium">
        <color theme="4"/>
      </bottom>
      <diagonal/>
    </border>
    <border>
      <left style="thin">
        <color theme="4"/>
      </left>
      <right style="thin">
        <color theme="4"/>
      </right>
      <top style="thin">
        <color theme="4" tint="0.39997558519241921"/>
      </top>
      <bottom style="medium">
        <color theme="4"/>
      </bottom>
      <diagonal/>
    </border>
    <border>
      <left style="thin">
        <color theme="4"/>
      </left>
      <right style="medium">
        <color theme="4"/>
      </right>
      <top style="medium">
        <color theme="4"/>
      </top>
      <bottom/>
      <diagonal/>
    </border>
    <border>
      <left style="thin">
        <color theme="4"/>
      </left>
      <right style="medium">
        <color theme="4"/>
      </right>
      <top/>
      <bottom style="thin">
        <color theme="4" tint="0.39997558519241921"/>
      </bottom>
      <diagonal/>
    </border>
    <border>
      <left style="thin">
        <color theme="4"/>
      </left>
      <right style="medium">
        <color theme="4"/>
      </right>
      <top/>
      <bottom/>
      <diagonal/>
    </border>
    <border>
      <left style="thin">
        <color theme="4"/>
      </left>
      <right style="medium">
        <color theme="4"/>
      </right>
      <top style="thin">
        <color theme="4"/>
      </top>
      <bottom style="thin">
        <color theme="4"/>
      </bottom>
      <diagonal/>
    </border>
    <border>
      <left/>
      <right/>
      <top/>
      <bottom style="thin">
        <color theme="4" tint="0.39997558519241921"/>
      </bottom>
      <diagonal/>
    </border>
    <border>
      <left style="medium">
        <color theme="4"/>
      </left>
      <right style="thin">
        <color theme="4"/>
      </right>
      <top style="thin">
        <color theme="4" tint="0.39997558519241921"/>
      </top>
      <bottom/>
      <diagonal/>
    </border>
    <border>
      <left style="thin">
        <color theme="4"/>
      </left>
      <right style="thin">
        <color theme="4"/>
      </right>
      <top style="thin">
        <color theme="4" tint="0.39997558519241921"/>
      </top>
      <bottom/>
      <diagonal/>
    </border>
    <border>
      <left style="medium">
        <color theme="4"/>
      </left>
      <right style="thin">
        <color theme="4"/>
      </right>
      <top/>
      <bottom style="medium">
        <color theme="4"/>
      </bottom>
      <diagonal/>
    </border>
    <border>
      <left style="thin">
        <color theme="4"/>
      </left>
      <right style="thin">
        <color theme="4"/>
      </right>
      <top/>
      <bottom style="medium">
        <color theme="4"/>
      </bottom>
      <diagonal/>
    </border>
    <border>
      <left style="thin">
        <color theme="4"/>
      </left>
      <right style="medium">
        <color theme="4"/>
      </right>
      <top/>
      <bottom style="medium">
        <color theme="4"/>
      </bottom>
      <diagonal/>
    </border>
    <border>
      <left style="medium">
        <color theme="4" tint="-0.24994659260841701"/>
      </left>
      <right style="thin">
        <color theme="4" tint="-0.24994659260841701"/>
      </right>
      <top style="medium">
        <color theme="4" tint="-0.24994659260841701"/>
      </top>
      <bottom style="thin">
        <color theme="4" tint="0.39997558519241921"/>
      </bottom>
      <diagonal/>
    </border>
    <border>
      <left style="thin">
        <color theme="4" tint="-0.24994659260841701"/>
      </left>
      <right style="thin">
        <color theme="4" tint="-0.24994659260841701"/>
      </right>
      <top style="medium">
        <color theme="4" tint="-0.24994659260841701"/>
      </top>
      <bottom/>
      <diagonal/>
    </border>
    <border>
      <left style="thin">
        <color theme="4" tint="-0.24994659260841701"/>
      </left>
      <right style="thin">
        <color theme="4" tint="-0.24994659260841701"/>
      </right>
      <top style="medium">
        <color theme="4" tint="-0.24994659260841701"/>
      </top>
      <bottom style="thin">
        <color theme="4" tint="0.39997558519241921"/>
      </bottom>
      <diagonal/>
    </border>
    <border>
      <left style="thin">
        <color theme="4" tint="-0.24994659260841701"/>
      </left>
      <right style="medium">
        <color theme="4" tint="-0.24994659260841701"/>
      </right>
      <top style="medium">
        <color theme="4" tint="-0.24994659260841701"/>
      </top>
      <bottom style="thin">
        <color theme="4" tint="0.3999755851924192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bottom/>
      <diagonal/>
    </border>
    <border>
      <left style="thin">
        <color theme="4" tint="-0.24994659260841701"/>
      </left>
      <right style="thin">
        <color theme="4" tint="-0.24994659260841701"/>
      </right>
      <top style="thin">
        <color theme="4" tint="0.39997558519241921"/>
      </top>
      <bottom/>
      <diagonal/>
    </border>
    <border>
      <left style="thin">
        <color theme="4" tint="-0.24994659260841701"/>
      </left>
      <right style="medium">
        <color theme="4" tint="-0.24994659260841701"/>
      </right>
      <top style="thin">
        <color theme="4" tint="0.39997558519241921"/>
      </top>
      <bottom/>
      <diagonal/>
    </border>
    <border>
      <left style="medium">
        <color theme="4" tint="-0.24994659260841701"/>
      </left>
      <right style="thin">
        <color theme="0" tint="-0.499984740745262"/>
      </right>
      <top style="medium">
        <color theme="4" tint="-0.24994659260841701"/>
      </top>
      <bottom/>
      <diagonal/>
    </border>
    <border>
      <left style="thin">
        <color theme="0" tint="-0.499984740745262"/>
      </left>
      <right style="thin">
        <color theme="0" tint="-0.499984740745262"/>
      </right>
      <top style="medium">
        <color theme="4" tint="-0.24994659260841701"/>
      </top>
      <bottom/>
      <diagonal/>
    </border>
    <border>
      <left style="thin">
        <color theme="0" tint="-0.499984740745262"/>
      </left>
      <right style="medium">
        <color theme="4" tint="-0.24994659260841701"/>
      </right>
      <top style="medium">
        <color theme="4" tint="-0.24994659260841701"/>
      </top>
      <bottom/>
      <diagonal/>
    </border>
    <border>
      <left style="medium">
        <color theme="4" tint="-0.24994659260841701"/>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medium">
        <color theme="4" tint="-0.24994659260841701"/>
      </right>
      <top/>
      <bottom/>
      <diagonal/>
    </border>
    <border>
      <left style="medium">
        <color theme="4" tint="-0.24994659260841701"/>
      </left>
      <right style="thin">
        <color theme="0" tint="-0.499984740745262"/>
      </right>
      <top/>
      <bottom style="thin">
        <color theme="4" tint="0.39997558519241921"/>
      </bottom>
      <diagonal/>
    </border>
    <border>
      <left style="medium">
        <color theme="4" tint="-0.24994659260841701"/>
      </left>
      <right style="thin">
        <color theme="0" tint="-0.499984740745262"/>
      </right>
      <top style="thin">
        <color theme="4"/>
      </top>
      <bottom style="thin">
        <color theme="4"/>
      </bottom>
      <diagonal/>
    </border>
    <border>
      <left style="thin">
        <color theme="0" tint="-0.499984740745262"/>
      </left>
      <right style="thin">
        <color theme="0" tint="-0.499984740745262"/>
      </right>
      <top style="thin">
        <color theme="4"/>
      </top>
      <bottom style="thin">
        <color theme="4"/>
      </bottom>
      <diagonal/>
    </border>
    <border>
      <left style="thin">
        <color theme="0" tint="-0.499984740745262"/>
      </left>
      <right style="medium">
        <color theme="4" tint="-0.24994659260841701"/>
      </right>
      <top style="thin">
        <color theme="4"/>
      </top>
      <bottom style="thin">
        <color theme="4"/>
      </bottom>
      <diagonal/>
    </border>
    <border>
      <left style="medium">
        <color theme="4" tint="-0.24994659260841701"/>
      </left>
      <right style="thin">
        <color theme="0" tint="-0.499984740745262"/>
      </right>
      <top style="thin">
        <color theme="4" tint="0.39997558519241921"/>
      </top>
      <bottom style="medium">
        <color theme="4" tint="-0.24994659260841701"/>
      </bottom>
      <diagonal/>
    </border>
    <border>
      <left style="thin">
        <color theme="0" tint="-0.499984740745262"/>
      </left>
      <right style="thin">
        <color theme="0" tint="-0.499984740745262"/>
      </right>
      <top style="thin">
        <color theme="4" tint="0.39997558519241921"/>
      </top>
      <bottom style="medium">
        <color theme="4" tint="-0.24994659260841701"/>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s>
  <cellStyleXfs count="2">
    <xf numFmtId="0" fontId="0" fillId="0" borderId="0"/>
    <xf numFmtId="0" fontId="1" fillId="2" borderId="0" applyNumberFormat="0" applyBorder="0" applyAlignment="0" applyProtection="0"/>
  </cellStyleXfs>
  <cellXfs count="84">
    <xf numFmtId="0" fontId="0" fillId="0" borderId="0" xfId="0"/>
    <xf numFmtId="0" fontId="3" fillId="0" borderId="0" xfId="0" applyFont="1"/>
    <xf numFmtId="0" fontId="2" fillId="0" borderId="0" xfId="0" applyFont="1"/>
    <xf numFmtId="0" fontId="2" fillId="6" borderId="6" xfId="0" applyFont="1" applyFill="1" applyBorder="1"/>
    <xf numFmtId="0" fontId="2" fillId="3" borderId="6" xfId="0" applyFont="1" applyFill="1" applyBorder="1"/>
    <xf numFmtId="0" fontId="2" fillId="0" borderId="7" xfId="0" applyFont="1" applyBorder="1"/>
    <xf numFmtId="0" fontId="0" fillId="0" borderId="8" xfId="0" applyBorder="1"/>
    <xf numFmtId="4" fontId="0" fillId="6" borderId="8" xfId="0" applyNumberFormat="1" applyFill="1" applyBorder="1"/>
    <xf numFmtId="4" fontId="0" fillId="7" borderId="8" xfId="0" applyNumberFormat="1" applyFill="1" applyBorder="1"/>
    <xf numFmtId="0" fontId="2" fillId="0" borderId="5" xfId="0" applyFont="1" applyBorder="1"/>
    <xf numFmtId="0" fontId="2" fillId="8" borderId="9" xfId="0" applyFont="1" applyFill="1" applyBorder="1"/>
    <xf numFmtId="0" fontId="2" fillId="8" borderId="10" xfId="0" applyFont="1" applyFill="1" applyBorder="1"/>
    <xf numFmtId="4" fontId="2" fillId="9" borderId="10" xfId="0" applyNumberFormat="1" applyFont="1" applyFill="1" applyBorder="1"/>
    <xf numFmtId="4" fontId="2" fillId="8" borderId="10" xfId="0" applyNumberFormat="1" applyFont="1" applyFill="1" applyBorder="1"/>
    <xf numFmtId="0" fontId="2" fillId="3" borderId="11" xfId="0" applyFont="1" applyFill="1" applyBorder="1"/>
    <xf numFmtId="0" fontId="2" fillId="3" borderId="12" xfId="0" applyFont="1" applyFill="1" applyBorder="1"/>
    <xf numFmtId="4" fontId="2" fillId="6" borderId="12" xfId="0" applyNumberFormat="1" applyFont="1" applyFill="1" applyBorder="1"/>
    <xf numFmtId="4" fontId="2" fillId="7" borderId="12" xfId="0" applyNumberFormat="1" applyFont="1" applyFill="1" applyBorder="1"/>
    <xf numFmtId="0" fontId="2" fillId="3" borderId="1" xfId="0" applyFont="1" applyFill="1" applyBorder="1"/>
    <xf numFmtId="0" fontId="2" fillId="3" borderId="2" xfId="0" applyFont="1" applyFill="1" applyBorder="1"/>
    <xf numFmtId="0" fontId="2" fillId="0" borderId="0" xfId="0" applyFont="1" applyFill="1" applyBorder="1" applyAlignment="1">
      <alignment horizontal="center"/>
    </xf>
    <xf numFmtId="0" fontId="2" fillId="3" borderId="5" xfId="0" applyFont="1" applyFill="1" applyBorder="1"/>
    <xf numFmtId="0" fontId="2" fillId="0" borderId="8" xfId="0" applyFont="1" applyBorder="1"/>
    <xf numFmtId="0" fontId="0" fillId="6" borderId="8" xfId="0" applyFill="1" applyBorder="1"/>
    <xf numFmtId="4" fontId="0" fillId="6" borderId="15" xfId="0" applyNumberFormat="1" applyFill="1" applyBorder="1"/>
    <xf numFmtId="4" fontId="0" fillId="0" borderId="0" xfId="0" applyNumberFormat="1" applyFill="1" applyBorder="1"/>
    <xf numFmtId="0" fontId="0" fillId="7" borderId="8" xfId="0" applyFill="1" applyBorder="1"/>
    <xf numFmtId="4" fontId="0" fillId="7" borderId="15" xfId="0" applyNumberFormat="1" applyFill="1" applyBorder="1"/>
    <xf numFmtId="0" fontId="2" fillId="9" borderId="9" xfId="0" applyFont="1" applyFill="1" applyBorder="1"/>
    <xf numFmtId="0" fontId="2" fillId="9" borderId="10" xfId="0" applyFont="1" applyFill="1" applyBorder="1"/>
    <xf numFmtId="4" fontId="2" fillId="9" borderId="16" xfId="0" applyNumberFormat="1" applyFont="1" applyFill="1" applyBorder="1"/>
    <xf numFmtId="4" fontId="2" fillId="0" borderId="0" xfId="0" applyNumberFormat="1" applyFont="1" applyFill="1" applyBorder="1"/>
    <xf numFmtId="4" fontId="2" fillId="8" borderId="16" xfId="0" applyNumberFormat="1" applyFont="1" applyFill="1" applyBorder="1"/>
    <xf numFmtId="0" fontId="2" fillId="0" borderId="17" xfId="0" applyFont="1" applyBorder="1"/>
    <xf numFmtId="0" fontId="2" fillId="12" borderId="18" xfId="0" applyFont="1" applyFill="1" applyBorder="1"/>
    <xf numFmtId="0" fontId="2" fillId="12" borderId="19" xfId="0" applyFont="1" applyFill="1" applyBorder="1"/>
    <xf numFmtId="4" fontId="2" fillId="13" borderId="19" xfId="0" applyNumberFormat="1" applyFont="1" applyFill="1" applyBorder="1"/>
    <xf numFmtId="0" fontId="2" fillId="14" borderId="20" xfId="0" applyFont="1" applyFill="1" applyBorder="1"/>
    <xf numFmtId="0" fontId="2" fillId="14" borderId="21" xfId="0" applyFont="1" applyFill="1" applyBorder="1"/>
    <xf numFmtId="4" fontId="2" fillId="15" borderId="21" xfId="0" applyNumberFormat="1" applyFont="1" applyFill="1" applyBorder="1"/>
    <xf numFmtId="4" fontId="2" fillId="15" borderId="22" xfId="0" applyNumberFormat="1" applyFont="1" applyFill="1" applyBorder="1"/>
    <xf numFmtId="0" fontId="2" fillId="3" borderId="25" xfId="0" applyFont="1" applyFill="1" applyBorder="1" applyAlignment="1">
      <alignment wrapText="1"/>
    </xf>
    <xf numFmtId="0" fontId="2" fillId="3" borderId="26" xfId="0" applyFont="1" applyFill="1" applyBorder="1" applyAlignment="1">
      <alignment wrapText="1"/>
    </xf>
    <xf numFmtId="0" fontId="2" fillId="3" borderId="29" xfId="0" applyFont="1" applyFill="1" applyBorder="1" applyAlignment="1">
      <alignment horizontal="center" wrapText="1"/>
    </xf>
    <xf numFmtId="0" fontId="2" fillId="3" borderId="30" xfId="0" applyFont="1" applyFill="1" applyBorder="1" applyAlignment="1">
      <alignment horizontal="center" wrapText="1"/>
    </xf>
    <xf numFmtId="0" fontId="2" fillId="0" borderId="31" xfId="0" applyFont="1" applyBorder="1"/>
    <xf numFmtId="0" fontId="0" fillId="0" borderId="32" xfId="0" applyBorder="1"/>
    <xf numFmtId="3" fontId="0" fillId="0" borderId="32" xfId="0" applyNumberFormat="1" applyBorder="1"/>
    <xf numFmtId="3" fontId="0" fillId="0" borderId="33" xfId="0" applyNumberFormat="1" applyBorder="1"/>
    <xf numFmtId="0" fontId="2" fillId="0" borderId="34" xfId="0" applyFont="1" applyBorder="1"/>
    <xf numFmtId="0" fontId="0" fillId="0" borderId="35" xfId="0" applyBorder="1"/>
    <xf numFmtId="3" fontId="0" fillId="0" borderId="35" xfId="0" applyNumberFormat="1" applyBorder="1"/>
    <xf numFmtId="3" fontId="0" fillId="0" borderId="36" xfId="0" applyNumberFormat="1" applyBorder="1"/>
    <xf numFmtId="0" fontId="2" fillId="0" borderId="37" xfId="0" applyFont="1" applyBorder="1"/>
    <xf numFmtId="0" fontId="2" fillId="7" borderId="38" xfId="0" applyFont="1" applyFill="1" applyBorder="1"/>
    <xf numFmtId="0" fontId="2" fillId="7" borderId="39" xfId="0" applyFont="1" applyFill="1" applyBorder="1"/>
    <xf numFmtId="3" fontId="2" fillId="7" borderId="39" xfId="0" applyNumberFormat="1" applyFont="1" applyFill="1" applyBorder="1"/>
    <xf numFmtId="3" fontId="2" fillId="7" borderId="40" xfId="0" applyNumberFormat="1" applyFont="1" applyFill="1" applyBorder="1"/>
    <xf numFmtId="0" fontId="2" fillId="15" borderId="41" xfId="0" applyFont="1" applyFill="1" applyBorder="1"/>
    <xf numFmtId="0" fontId="2" fillId="15" borderId="42" xfId="0" applyFont="1" applyFill="1" applyBorder="1"/>
    <xf numFmtId="3" fontId="2" fillId="15" borderId="42" xfId="0" applyNumberFormat="1" applyFont="1" applyFill="1" applyBorder="1"/>
    <xf numFmtId="4" fontId="6" fillId="6" borderId="8" xfId="0" applyNumberFormat="1" applyFont="1" applyFill="1" applyBorder="1"/>
    <xf numFmtId="3" fontId="1" fillId="0" borderId="43" xfId="1" applyNumberFormat="1" applyFill="1" applyBorder="1"/>
    <xf numFmtId="0" fontId="2" fillId="11" borderId="13" xfId="0" applyFont="1" applyFill="1" applyBorder="1" applyAlignment="1">
      <alignment horizontal="center" vertical="center"/>
    </xf>
    <xf numFmtId="0" fontId="2" fillId="11" borderId="14" xfId="0" applyFont="1" applyFill="1" applyBorder="1" applyAlignment="1">
      <alignment horizontal="center" vertical="center"/>
    </xf>
    <xf numFmtId="0" fontId="2" fillId="11" borderId="2" xfId="0" applyFont="1" applyFill="1" applyBorder="1" applyAlignment="1">
      <alignment horizontal="center" wrapText="1"/>
    </xf>
    <xf numFmtId="0" fontId="2" fillId="11" borderId="6" xfId="0" applyFont="1" applyFill="1" applyBorder="1" applyAlignment="1">
      <alignment horizontal="center" wrapText="1"/>
    </xf>
    <xf numFmtId="0" fontId="2" fillId="10" borderId="2" xfId="0" applyFont="1" applyFill="1" applyBorder="1" applyAlignment="1">
      <alignment horizontal="center"/>
    </xf>
    <xf numFmtId="0" fontId="2" fillId="11" borderId="2" xfId="0" applyFont="1" applyFill="1" applyBorder="1" applyAlignment="1">
      <alignment horizontal="center" vertical="center"/>
    </xf>
    <xf numFmtId="0" fontId="2" fillId="11" borderId="6" xfId="0" applyFont="1" applyFill="1" applyBorder="1" applyAlignment="1">
      <alignment horizontal="center" vertical="center"/>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5" borderId="4" xfId="0" applyFont="1" applyFill="1" applyBorder="1" applyAlignment="1">
      <alignment horizontal="center"/>
    </xf>
    <xf numFmtId="0" fontId="2" fillId="11" borderId="2"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4" borderId="2" xfId="0" applyFont="1" applyFill="1" applyBorder="1" applyAlignment="1">
      <alignment horizontal="center"/>
    </xf>
    <xf numFmtId="0" fontId="2" fillId="3" borderId="1" xfId="0" applyFont="1" applyFill="1" applyBorder="1" applyAlignment="1">
      <alignment horizontal="center"/>
    </xf>
    <xf numFmtId="0" fontId="2" fillId="3" borderId="5" xfId="0" applyFont="1" applyFill="1" applyBorder="1" applyAlignment="1">
      <alignment horizontal="center"/>
    </xf>
    <xf numFmtId="0" fontId="2" fillId="3" borderId="2" xfId="0" applyFont="1" applyFill="1" applyBorder="1" applyAlignment="1">
      <alignment horizontal="center"/>
    </xf>
    <xf numFmtId="0" fontId="2" fillId="3" borderId="6" xfId="0" applyFont="1" applyFill="1" applyBorder="1" applyAlignment="1">
      <alignment horizontal="center"/>
    </xf>
    <xf numFmtId="0" fontId="2" fillId="3" borderId="23" xfId="0" applyFont="1" applyFill="1" applyBorder="1" applyAlignment="1">
      <alignment horizontal="center" wrapText="1"/>
    </xf>
    <xf numFmtId="0" fontId="2" fillId="3" borderId="27" xfId="0" applyFont="1" applyFill="1" applyBorder="1" applyAlignment="1">
      <alignment horizontal="center" wrapText="1"/>
    </xf>
    <xf numFmtId="0" fontId="2" fillId="3" borderId="24" xfId="0" applyFont="1" applyFill="1" applyBorder="1" applyAlignment="1">
      <alignment horizontal="center" wrapText="1"/>
    </xf>
    <xf numFmtId="0" fontId="2" fillId="3" borderId="28" xfId="0" applyFont="1" applyFill="1" applyBorder="1" applyAlignment="1">
      <alignment horizontal="center" wrapText="1"/>
    </xf>
  </cellXfs>
  <cellStyles count="2">
    <cellStyle name="Incorrecto" xfId="1" builtinId="27"/>
    <cellStyle name="Normal" xfId="0" builtinId="0"/>
  </cellStyles>
  <dxfs count="0"/>
  <tableStyles count="0" defaultTableStyle="TableStyleMedium2" defaultPivotStyle="PivotStyleLight16"/>
  <colors>
    <mruColors>
      <color rgb="FFCC66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476251</xdr:colOff>
      <xdr:row>2</xdr:row>
      <xdr:rowOff>144412</xdr:rowOff>
    </xdr:to>
    <xdr:pic>
      <xdr:nvPicPr>
        <xdr:cNvPr id="2" name="Imagen 1">
          <a:extLst>
            <a:ext uri="{FF2B5EF4-FFF2-40B4-BE49-F238E27FC236}">
              <a16:creationId xmlns:a16="http://schemas.microsoft.com/office/drawing/2014/main" id="{FB1E62BC-2399-45A7-8C1F-DECA3D5505C8}"/>
            </a:ext>
          </a:extLst>
        </xdr:cNvPr>
        <xdr:cNvPicPr>
          <a:picLocks noChangeAspect="1"/>
        </xdr:cNvPicPr>
      </xdr:nvPicPr>
      <xdr:blipFill>
        <a:blip xmlns:r="http://schemas.openxmlformats.org/officeDocument/2006/relationships" r:embed="rId1"/>
        <a:stretch>
          <a:fillRect/>
        </a:stretch>
      </xdr:blipFill>
      <xdr:spPr>
        <a:xfrm>
          <a:off x="1" y="0"/>
          <a:ext cx="2266950" cy="533032"/>
        </a:xfrm>
        <a:prstGeom prst="rect">
          <a:avLst/>
        </a:prstGeom>
      </xdr:spPr>
    </xdr:pic>
    <xdr:clientData/>
  </xdr:twoCellAnchor>
  <xdr:twoCellAnchor editAs="oneCell">
    <xdr:from>
      <xdr:col>0</xdr:col>
      <xdr:colOff>1</xdr:colOff>
      <xdr:row>0</xdr:row>
      <xdr:rowOff>0</xdr:rowOff>
    </xdr:from>
    <xdr:to>
      <xdr:col>2</xdr:col>
      <xdr:colOff>593769</xdr:colOff>
      <xdr:row>3</xdr:row>
      <xdr:rowOff>1967</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2324833" cy="58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409575</xdr:colOff>
      <xdr:row>2</xdr:row>
      <xdr:rowOff>141360</xdr:rowOff>
    </xdr:to>
    <xdr:pic>
      <xdr:nvPicPr>
        <xdr:cNvPr id="2" name="Imagen 1">
          <a:extLst>
            <a:ext uri="{FF2B5EF4-FFF2-40B4-BE49-F238E27FC236}">
              <a16:creationId xmlns:a16="http://schemas.microsoft.com/office/drawing/2014/main" id="{089C63A3-BE24-44E1-A6BA-28BE218E6D37}"/>
            </a:ext>
          </a:extLst>
        </xdr:cNvPr>
        <xdr:cNvPicPr>
          <a:picLocks noChangeAspect="1"/>
        </xdr:cNvPicPr>
      </xdr:nvPicPr>
      <xdr:blipFill>
        <a:blip xmlns:r="http://schemas.openxmlformats.org/officeDocument/2006/relationships" r:embed="rId1"/>
        <a:stretch>
          <a:fillRect/>
        </a:stretch>
      </xdr:blipFill>
      <xdr:spPr>
        <a:xfrm>
          <a:off x="0" y="0"/>
          <a:ext cx="2124075" cy="529980"/>
        </a:xfrm>
        <a:prstGeom prst="rect">
          <a:avLst/>
        </a:prstGeom>
      </xdr:spPr>
    </xdr:pic>
    <xdr:clientData/>
  </xdr:twoCellAnchor>
  <xdr:twoCellAnchor editAs="oneCell">
    <xdr:from>
      <xdr:col>0</xdr:col>
      <xdr:colOff>0</xdr:colOff>
      <xdr:row>0</xdr:row>
      <xdr:rowOff>0</xdr:rowOff>
    </xdr:from>
    <xdr:to>
      <xdr:col>2</xdr:col>
      <xdr:colOff>668948</xdr:colOff>
      <xdr:row>3</xdr:row>
      <xdr:rowOff>2923</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24833" cy="58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2:AC183"/>
  <sheetViews>
    <sheetView tabSelected="1" topLeftCell="B1" zoomScale="90" zoomScaleNormal="90" workbookViewId="0">
      <selection activeCell="F55" sqref="F55"/>
    </sheetView>
  </sheetViews>
  <sheetFormatPr baseColWidth="10" defaultRowHeight="15" x14ac:dyDescent="0.25"/>
  <cols>
    <col min="2" max="2" width="14.5703125" customWidth="1"/>
    <col min="3" max="3" width="12.42578125" customWidth="1"/>
    <col min="4" max="4" width="18" customWidth="1"/>
    <col min="5" max="5" width="17" customWidth="1"/>
    <col min="6" max="6" width="16.28515625" customWidth="1"/>
    <col min="7" max="7" width="16.7109375" customWidth="1"/>
    <col min="8" max="8" width="17.42578125" customWidth="1"/>
    <col min="9" max="9" width="15.28515625" customWidth="1"/>
    <col min="10" max="10" width="16.28515625" customWidth="1"/>
    <col min="11" max="11" width="16" customWidth="1"/>
    <col min="12" max="12" width="19.28515625" customWidth="1"/>
    <col min="13" max="13" width="15.28515625" customWidth="1"/>
    <col min="14" max="14" width="17.7109375" customWidth="1"/>
    <col min="15" max="15" width="20.42578125" customWidth="1"/>
    <col min="16" max="16" width="16.42578125" customWidth="1"/>
    <col min="17" max="17" width="17.28515625" customWidth="1"/>
    <col min="18" max="18" width="18.28515625" customWidth="1"/>
    <col min="19" max="19" width="14.5703125" customWidth="1"/>
    <col min="20" max="20" width="17.7109375" customWidth="1"/>
    <col min="21" max="21" width="15.28515625" customWidth="1"/>
    <col min="22" max="22" width="17.85546875" customWidth="1"/>
    <col min="23" max="23" width="14.42578125" customWidth="1"/>
    <col min="24" max="24" width="16.7109375" customWidth="1"/>
    <col min="25" max="25" width="14.42578125" customWidth="1"/>
    <col min="26" max="26" width="21.28515625" customWidth="1"/>
    <col min="27" max="27" width="15.5703125" customWidth="1"/>
    <col min="28" max="28" width="28.7109375" customWidth="1"/>
    <col min="29" max="29" width="15.42578125" customWidth="1"/>
  </cols>
  <sheetData>
    <row r="2" spans="2:29" ht="15.75" x14ac:dyDescent="0.3">
      <c r="D2" s="1" t="s">
        <v>0</v>
      </c>
    </row>
    <row r="4" spans="2:29" x14ac:dyDescent="0.25">
      <c r="B4" s="2" t="s">
        <v>1</v>
      </c>
    </row>
    <row r="5" spans="2:29" ht="15.75" thickBot="1" x14ac:dyDescent="0.3"/>
    <row r="6" spans="2:29" x14ac:dyDescent="0.25">
      <c r="B6" s="76" t="s">
        <v>2</v>
      </c>
      <c r="C6" s="78" t="s">
        <v>3</v>
      </c>
      <c r="D6" s="75" t="s">
        <v>4</v>
      </c>
      <c r="E6" s="75"/>
      <c r="F6" s="75" t="s">
        <v>5</v>
      </c>
      <c r="G6" s="75"/>
      <c r="H6" s="75" t="s">
        <v>6</v>
      </c>
      <c r="I6" s="75"/>
      <c r="J6" s="75" t="s">
        <v>7</v>
      </c>
      <c r="K6" s="75"/>
      <c r="L6" s="75" t="s">
        <v>8</v>
      </c>
      <c r="M6" s="75"/>
      <c r="N6" s="75" t="s">
        <v>9</v>
      </c>
      <c r="O6" s="75"/>
      <c r="P6" s="75" t="s">
        <v>10</v>
      </c>
      <c r="Q6" s="75"/>
      <c r="R6" s="70" t="s">
        <v>11</v>
      </c>
      <c r="S6" s="70"/>
      <c r="T6" s="70" t="s">
        <v>12</v>
      </c>
      <c r="U6" s="70"/>
      <c r="V6" s="70" t="s">
        <v>13</v>
      </c>
      <c r="W6" s="70"/>
      <c r="X6" s="70" t="s">
        <v>14</v>
      </c>
      <c r="Y6" s="70"/>
      <c r="Z6" s="71" t="s">
        <v>15</v>
      </c>
      <c r="AA6" s="72"/>
      <c r="AB6" s="70" t="s">
        <v>16</v>
      </c>
      <c r="AC6" s="70"/>
    </row>
    <row r="7" spans="2:29" x14ac:dyDescent="0.25">
      <c r="B7" s="77"/>
      <c r="C7" s="79"/>
      <c r="D7" s="3" t="s">
        <v>17</v>
      </c>
      <c r="E7" s="4" t="s">
        <v>18</v>
      </c>
      <c r="F7" s="3" t="s">
        <v>17</v>
      </c>
      <c r="G7" s="4" t="s">
        <v>18</v>
      </c>
      <c r="H7" s="3" t="s">
        <v>17</v>
      </c>
      <c r="I7" s="4" t="s">
        <v>18</v>
      </c>
      <c r="J7" s="3" t="s">
        <v>17</v>
      </c>
      <c r="K7" s="4" t="s">
        <v>18</v>
      </c>
      <c r="L7" s="3" t="s">
        <v>19</v>
      </c>
      <c r="M7" s="4" t="s">
        <v>18</v>
      </c>
      <c r="N7" s="3" t="s">
        <v>19</v>
      </c>
      <c r="O7" s="4" t="s">
        <v>18</v>
      </c>
      <c r="P7" s="3" t="s">
        <v>17</v>
      </c>
      <c r="Q7" s="4" t="s">
        <v>18</v>
      </c>
      <c r="R7" s="3" t="s">
        <v>20</v>
      </c>
      <c r="S7" s="4" t="s">
        <v>18</v>
      </c>
      <c r="T7" s="3" t="s">
        <v>21</v>
      </c>
      <c r="U7" s="4" t="s">
        <v>18</v>
      </c>
      <c r="V7" s="3" t="s">
        <v>17</v>
      </c>
      <c r="W7" s="4" t="s">
        <v>18</v>
      </c>
      <c r="X7" s="3" t="s">
        <v>17</v>
      </c>
      <c r="Y7" s="4" t="s">
        <v>18</v>
      </c>
      <c r="Z7" s="3" t="s">
        <v>22</v>
      </c>
      <c r="AA7" s="4" t="s">
        <v>18</v>
      </c>
      <c r="AB7" s="3" t="s">
        <v>23</v>
      </c>
      <c r="AC7" s="4" t="s">
        <v>18</v>
      </c>
    </row>
    <row r="8" spans="2:29" x14ac:dyDescent="0.25">
      <c r="B8" s="5" t="s">
        <v>24</v>
      </c>
      <c r="C8" s="6" t="s">
        <v>25</v>
      </c>
      <c r="D8" s="61">
        <v>489.4</v>
      </c>
      <c r="E8" s="8"/>
      <c r="F8" s="7"/>
      <c r="G8" s="8"/>
      <c r="H8" s="7"/>
      <c r="I8" s="8"/>
      <c r="J8" s="7">
        <v>10.23</v>
      </c>
      <c r="K8" s="8"/>
      <c r="L8" s="7"/>
      <c r="M8" s="8"/>
      <c r="N8" s="7"/>
      <c r="O8" s="8"/>
      <c r="P8" s="7"/>
      <c r="Q8" s="8"/>
      <c r="R8" s="7"/>
      <c r="S8" s="8"/>
      <c r="T8" s="7"/>
      <c r="U8" s="8"/>
      <c r="V8" s="7"/>
      <c r="W8" s="8"/>
      <c r="X8" s="7"/>
      <c r="Y8" s="8"/>
      <c r="Z8" s="7"/>
      <c r="AA8" s="8"/>
      <c r="AB8" s="7"/>
      <c r="AC8" s="8"/>
    </row>
    <row r="9" spans="2:29" x14ac:dyDescent="0.25">
      <c r="B9" s="5"/>
      <c r="C9" s="6" t="s">
        <v>26</v>
      </c>
      <c r="D9" s="61">
        <v>147.12</v>
      </c>
      <c r="E9" s="8"/>
      <c r="F9" s="7"/>
      <c r="G9" s="8"/>
      <c r="H9" s="7"/>
      <c r="I9" s="8"/>
      <c r="J9" s="7">
        <v>2.31</v>
      </c>
      <c r="K9" s="8"/>
      <c r="L9" s="7"/>
      <c r="M9" s="8"/>
      <c r="N9" s="7"/>
      <c r="O9" s="8"/>
      <c r="P9" s="7"/>
      <c r="Q9" s="8"/>
      <c r="R9" s="7"/>
      <c r="S9" s="8"/>
      <c r="T9" s="7"/>
      <c r="U9" s="8"/>
      <c r="V9" s="7">
        <v>3.14</v>
      </c>
      <c r="W9" s="8"/>
      <c r="X9" s="7"/>
      <c r="Y9" s="8"/>
      <c r="Z9" s="7"/>
      <c r="AA9" s="8"/>
      <c r="AB9" s="7"/>
      <c r="AC9" s="8"/>
    </row>
    <row r="10" spans="2:29" x14ac:dyDescent="0.25">
      <c r="B10" s="5"/>
      <c r="C10" s="6" t="s">
        <v>27</v>
      </c>
      <c r="D10" s="61">
        <v>53.75</v>
      </c>
      <c r="E10" s="8"/>
      <c r="F10" s="7"/>
      <c r="G10" s="8"/>
      <c r="H10" s="7"/>
      <c r="I10" s="8"/>
      <c r="J10" s="7">
        <v>23.7</v>
      </c>
      <c r="K10" s="8"/>
      <c r="L10" s="7"/>
      <c r="M10" s="8"/>
      <c r="N10" s="7"/>
      <c r="O10" s="8"/>
      <c r="P10" s="7"/>
      <c r="Q10" s="8"/>
      <c r="R10" s="7"/>
      <c r="S10" s="8"/>
      <c r="T10" s="7"/>
      <c r="U10" s="8"/>
      <c r="V10" s="7">
        <v>66.02</v>
      </c>
      <c r="W10" s="8"/>
      <c r="X10" s="7"/>
      <c r="Y10" s="8"/>
      <c r="Z10" s="7"/>
      <c r="AA10" s="8"/>
      <c r="AB10" s="7"/>
      <c r="AC10" s="8"/>
    </row>
    <row r="11" spans="2:29" x14ac:dyDescent="0.25">
      <c r="B11" s="5"/>
      <c r="C11" s="6" t="s">
        <v>28</v>
      </c>
      <c r="D11" s="61">
        <v>21.64</v>
      </c>
      <c r="E11" s="8"/>
      <c r="F11" s="7"/>
      <c r="G11" s="8"/>
      <c r="H11" s="7"/>
      <c r="I11" s="8"/>
      <c r="J11" s="7">
        <v>13.46</v>
      </c>
      <c r="K11" s="8"/>
      <c r="L11" s="7"/>
      <c r="M11" s="8"/>
      <c r="N11" s="7"/>
      <c r="O11" s="8"/>
      <c r="P11" s="7"/>
      <c r="Q11" s="8"/>
      <c r="R11" s="7"/>
      <c r="S11" s="8"/>
      <c r="T11" s="7"/>
      <c r="U11" s="8"/>
      <c r="V11" s="7">
        <v>847.1</v>
      </c>
      <c r="W11" s="8"/>
      <c r="X11" s="7"/>
      <c r="Y11" s="8"/>
      <c r="Z11" s="7"/>
      <c r="AA11" s="8"/>
      <c r="AB11" s="7"/>
      <c r="AC11" s="8"/>
    </row>
    <row r="12" spans="2:29" x14ac:dyDescent="0.25">
      <c r="B12" s="9"/>
      <c r="C12" s="6" t="s">
        <v>29</v>
      </c>
      <c r="D12" s="61">
        <v>155.66</v>
      </c>
      <c r="E12" s="8"/>
      <c r="F12" s="7"/>
      <c r="G12" s="8"/>
      <c r="H12" s="7"/>
      <c r="I12" s="8"/>
      <c r="J12" s="7"/>
      <c r="K12" s="8"/>
      <c r="L12" s="7"/>
      <c r="M12" s="8"/>
      <c r="N12" s="7"/>
      <c r="O12" s="8"/>
      <c r="P12" s="7"/>
      <c r="Q12" s="8"/>
      <c r="R12" s="7"/>
      <c r="S12" s="8"/>
      <c r="T12" s="7"/>
      <c r="U12" s="8"/>
      <c r="V12" s="7">
        <v>7.9</v>
      </c>
      <c r="W12" s="8"/>
      <c r="X12" s="7"/>
      <c r="Y12" s="8"/>
      <c r="Z12" s="7"/>
      <c r="AA12" s="8"/>
      <c r="AB12" s="7"/>
      <c r="AC12" s="8"/>
    </row>
    <row r="13" spans="2:29" x14ac:dyDescent="0.25">
      <c r="B13" s="10" t="s">
        <v>30</v>
      </c>
      <c r="C13" s="11"/>
      <c r="D13" s="12">
        <f>SUM(D8:D12)</f>
        <v>867.56999999999994</v>
      </c>
      <c r="E13" s="13"/>
      <c r="F13" s="12"/>
      <c r="G13" s="13"/>
      <c r="H13" s="12"/>
      <c r="I13" s="13"/>
      <c r="J13" s="12">
        <f>SUM(J8:J12)</f>
        <v>49.7</v>
      </c>
      <c r="K13" s="13"/>
      <c r="L13" s="12"/>
      <c r="M13" s="13"/>
      <c r="N13" s="12"/>
      <c r="O13" s="13"/>
      <c r="P13" s="12"/>
      <c r="Q13" s="13"/>
      <c r="R13" s="12"/>
      <c r="S13" s="13"/>
      <c r="T13" s="12"/>
      <c r="U13" s="13"/>
      <c r="V13" s="12">
        <f>SUM(V8:V12)</f>
        <v>924.16</v>
      </c>
      <c r="W13" s="13"/>
      <c r="X13" s="12"/>
      <c r="Y13" s="13"/>
      <c r="Z13" s="12"/>
      <c r="AA13" s="13"/>
      <c r="AB13" s="12"/>
      <c r="AC13" s="13"/>
    </row>
    <row r="14" spans="2:29" x14ac:dyDescent="0.25">
      <c r="B14" s="5" t="s">
        <v>31</v>
      </c>
      <c r="C14" s="6" t="s">
        <v>32</v>
      </c>
      <c r="D14" s="7"/>
      <c r="E14" s="8"/>
      <c r="F14" s="7"/>
      <c r="G14" s="8"/>
      <c r="H14" s="7"/>
      <c r="I14" s="8"/>
      <c r="J14" s="7"/>
      <c r="K14" s="8"/>
      <c r="L14" s="7"/>
      <c r="M14" s="8">
        <v>82768</v>
      </c>
      <c r="N14" s="7"/>
      <c r="O14" s="8">
        <v>5860</v>
      </c>
      <c r="P14" s="7"/>
      <c r="Q14" s="8"/>
      <c r="R14" s="7">
        <v>4666</v>
      </c>
      <c r="S14" s="8"/>
      <c r="T14" s="7"/>
      <c r="U14" s="8">
        <v>241183</v>
      </c>
      <c r="V14" s="7"/>
      <c r="W14" s="8"/>
      <c r="X14" s="7"/>
      <c r="Y14" s="8"/>
      <c r="Z14" s="7"/>
      <c r="AA14" s="8"/>
      <c r="AB14" s="7"/>
      <c r="AC14" s="8"/>
    </row>
    <row r="15" spans="2:29" x14ac:dyDescent="0.25">
      <c r="B15" s="5"/>
      <c r="C15" s="6" t="s">
        <v>33</v>
      </c>
      <c r="D15" s="7"/>
      <c r="E15" s="8"/>
      <c r="F15" s="7"/>
      <c r="G15" s="8"/>
      <c r="H15" s="7"/>
      <c r="I15" s="8"/>
      <c r="J15" s="7"/>
      <c r="K15" s="8"/>
      <c r="L15" s="7"/>
      <c r="M15" s="8">
        <v>79836</v>
      </c>
      <c r="N15" s="7"/>
      <c r="O15" s="8">
        <v>33354</v>
      </c>
      <c r="P15" s="7">
        <v>11.25</v>
      </c>
      <c r="Q15" s="8"/>
      <c r="R15" s="7">
        <v>24869</v>
      </c>
      <c r="S15" s="8"/>
      <c r="T15" s="61">
        <v>388613</v>
      </c>
      <c r="U15" s="8">
        <v>253609</v>
      </c>
      <c r="V15" s="7"/>
      <c r="W15" s="8"/>
      <c r="X15" s="7"/>
      <c r="Y15" s="8"/>
      <c r="Z15" s="7">
        <v>250</v>
      </c>
      <c r="AA15" s="8"/>
      <c r="AB15" s="7"/>
      <c r="AC15" s="8"/>
    </row>
    <row r="16" spans="2:29" x14ac:dyDescent="0.25">
      <c r="B16" s="9"/>
      <c r="C16" s="6" t="s">
        <v>34</v>
      </c>
      <c r="D16" s="7"/>
      <c r="E16" s="8"/>
      <c r="F16" s="7"/>
      <c r="G16" s="8"/>
      <c r="H16" s="7"/>
      <c r="I16" s="8"/>
      <c r="J16" s="7"/>
      <c r="K16" s="8"/>
      <c r="L16" s="7"/>
      <c r="M16" s="8">
        <v>8789</v>
      </c>
      <c r="N16" s="7"/>
      <c r="O16" s="8">
        <v>2952</v>
      </c>
      <c r="P16" s="7"/>
      <c r="Q16" s="8"/>
      <c r="R16" s="7">
        <v>24995</v>
      </c>
      <c r="S16" s="8"/>
      <c r="T16" s="7"/>
      <c r="U16" s="8">
        <v>174083</v>
      </c>
      <c r="V16" s="7"/>
      <c r="W16" s="8"/>
      <c r="X16" s="7">
        <v>20.010000000000002</v>
      </c>
      <c r="Y16" s="8"/>
      <c r="Z16" s="7"/>
      <c r="AA16" s="8"/>
      <c r="AB16" s="7"/>
      <c r="AC16" s="8"/>
    </row>
    <row r="17" spans="2:29" x14ac:dyDescent="0.25">
      <c r="B17" s="10" t="s">
        <v>35</v>
      </c>
      <c r="C17" s="11"/>
      <c r="D17" s="12"/>
      <c r="E17" s="13"/>
      <c r="F17" s="12"/>
      <c r="G17" s="13"/>
      <c r="H17" s="12"/>
      <c r="I17" s="13"/>
      <c r="J17" s="12"/>
      <c r="K17" s="13"/>
      <c r="L17" s="12"/>
      <c r="M17" s="13">
        <f>SUM(M14:M16)</f>
        <v>171393</v>
      </c>
      <c r="N17" s="12"/>
      <c r="O17" s="13">
        <f>SUM(O14:O16)</f>
        <v>42166</v>
      </c>
      <c r="P17" s="12">
        <f>SUM(P14:P16)</f>
        <v>11.25</v>
      </c>
      <c r="Q17" s="13"/>
      <c r="R17" s="12">
        <f>SUM(R14:R16)</f>
        <v>54530</v>
      </c>
      <c r="S17" s="13"/>
      <c r="T17" s="12">
        <f>SUM(T14:T16)</f>
        <v>388613</v>
      </c>
      <c r="U17" s="13">
        <f>SUM(U14:U16)</f>
        <v>668875</v>
      </c>
      <c r="V17" s="12"/>
      <c r="W17" s="13"/>
      <c r="X17" s="12">
        <f>SUM(X14:X16)</f>
        <v>20.010000000000002</v>
      </c>
      <c r="Y17" s="13"/>
      <c r="Z17" s="12">
        <f>SUM(Z14:Z16)</f>
        <v>250</v>
      </c>
      <c r="AA17" s="13"/>
      <c r="AB17" s="12"/>
      <c r="AC17" s="13"/>
    </row>
    <row r="18" spans="2:29" x14ac:dyDescent="0.25">
      <c r="B18" s="9" t="s">
        <v>36</v>
      </c>
      <c r="C18" s="6" t="s">
        <v>37</v>
      </c>
      <c r="D18" s="7"/>
      <c r="E18" s="8"/>
      <c r="F18" s="7"/>
      <c r="G18" s="8"/>
      <c r="H18" s="7"/>
      <c r="I18" s="8"/>
      <c r="J18" s="7"/>
      <c r="K18" s="8"/>
      <c r="L18" s="7">
        <v>3774</v>
      </c>
      <c r="M18" s="8"/>
      <c r="N18" s="7"/>
      <c r="O18" s="8"/>
      <c r="P18" s="7"/>
      <c r="Q18" s="8"/>
      <c r="R18" s="7"/>
      <c r="S18" s="8"/>
      <c r="T18" s="7">
        <v>601729</v>
      </c>
      <c r="U18" s="8">
        <v>72800.539999999994</v>
      </c>
      <c r="V18" s="7"/>
      <c r="W18" s="8"/>
      <c r="X18" s="7"/>
      <c r="Y18" s="8"/>
      <c r="Z18" s="7">
        <v>2047</v>
      </c>
      <c r="AA18" s="8">
        <v>25326.69</v>
      </c>
      <c r="AB18" s="7">
        <v>7749</v>
      </c>
      <c r="AC18" s="8">
        <v>32227.14</v>
      </c>
    </row>
    <row r="19" spans="2:29" x14ac:dyDescent="0.25">
      <c r="B19" s="10" t="s">
        <v>38</v>
      </c>
      <c r="C19" s="11"/>
      <c r="D19" s="12"/>
      <c r="E19" s="13"/>
      <c r="F19" s="12"/>
      <c r="G19" s="13"/>
      <c r="H19" s="12"/>
      <c r="I19" s="13"/>
      <c r="J19" s="12"/>
      <c r="K19" s="13"/>
      <c r="L19" s="12">
        <f>SUM(L18)</f>
        <v>3774</v>
      </c>
      <c r="M19" s="13"/>
      <c r="N19" s="12"/>
      <c r="O19" s="13"/>
      <c r="P19" s="12"/>
      <c r="Q19" s="13"/>
      <c r="R19" s="12"/>
      <c r="S19" s="13"/>
      <c r="T19" s="12">
        <f>SUM(T18)</f>
        <v>601729</v>
      </c>
      <c r="U19" s="13">
        <f>SUM(U18)</f>
        <v>72800.539999999994</v>
      </c>
      <c r="V19" s="12"/>
      <c r="W19" s="13"/>
      <c r="X19" s="12"/>
      <c r="Y19" s="13"/>
      <c r="Z19" s="12">
        <f>SUM(Z18)</f>
        <v>2047</v>
      </c>
      <c r="AA19" s="13">
        <f>SUM(AA18)</f>
        <v>25326.69</v>
      </c>
      <c r="AB19" s="12">
        <f>SUM(AB18)</f>
        <v>7749</v>
      </c>
      <c r="AC19" s="13">
        <f>SUM(AC18)</f>
        <v>32227.14</v>
      </c>
    </row>
    <row r="20" spans="2:29" x14ac:dyDescent="0.25">
      <c r="B20" s="5" t="s">
        <v>39</v>
      </c>
      <c r="C20" s="6" t="s">
        <v>40</v>
      </c>
      <c r="D20" s="7"/>
      <c r="E20" s="8"/>
      <c r="F20" s="7"/>
      <c r="G20" s="8"/>
      <c r="H20" s="7"/>
      <c r="I20" s="8"/>
      <c r="J20" s="7"/>
      <c r="K20" s="8"/>
      <c r="L20" s="7"/>
      <c r="M20" s="8"/>
      <c r="N20" s="7"/>
      <c r="O20" s="8"/>
      <c r="P20" s="7"/>
      <c r="Q20" s="8"/>
      <c r="R20" s="7">
        <v>139</v>
      </c>
      <c r="S20" s="8"/>
      <c r="T20" s="7">
        <v>605</v>
      </c>
      <c r="U20" s="8">
        <v>1423</v>
      </c>
      <c r="V20" s="7">
        <v>0.1</v>
      </c>
      <c r="W20" s="8"/>
      <c r="X20" s="7"/>
      <c r="Y20" s="8"/>
      <c r="Z20" s="7"/>
      <c r="AA20" s="8"/>
      <c r="AB20" s="7"/>
      <c r="AC20" s="8"/>
    </row>
    <row r="21" spans="2:29" x14ac:dyDescent="0.25">
      <c r="B21" s="5"/>
      <c r="C21" s="6" t="s">
        <v>41</v>
      </c>
      <c r="D21" s="7">
        <v>621.29999999999995</v>
      </c>
      <c r="E21" s="8"/>
      <c r="F21" s="7"/>
      <c r="G21" s="8"/>
      <c r="H21" s="7"/>
      <c r="I21" s="8"/>
      <c r="J21" s="7"/>
      <c r="K21" s="8"/>
      <c r="L21" s="7"/>
      <c r="M21" s="8"/>
      <c r="N21" s="7">
        <v>37</v>
      </c>
      <c r="O21" s="8"/>
      <c r="P21" s="7"/>
      <c r="Q21" s="8"/>
      <c r="R21" s="7">
        <v>3502</v>
      </c>
      <c r="S21" s="8"/>
      <c r="T21" s="7">
        <v>5805</v>
      </c>
      <c r="U21" s="8"/>
      <c r="V21" s="7">
        <v>0.01</v>
      </c>
      <c r="W21" s="8"/>
      <c r="X21" s="7"/>
      <c r="Y21" s="8"/>
      <c r="Z21" s="7"/>
      <c r="AA21" s="8"/>
      <c r="AB21" s="7"/>
      <c r="AC21" s="8"/>
    </row>
    <row r="22" spans="2:29" x14ac:dyDescent="0.25">
      <c r="B22" s="9"/>
      <c r="C22" s="6" t="s">
        <v>42</v>
      </c>
      <c r="D22" s="7"/>
      <c r="E22" s="8"/>
      <c r="F22" s="7"/>
      <c r="G22" s="8"/>
      <c r="H22" s="7"/>
      <c r="I22" s="8"/>
      <c r="J22" s="7"/>
      <c r="K22" s="8"/>
      <c r="L22" s="7"/>
      <c r="M22" s="8"/>
      <c r="N22" s="7"/>
      <c r="O22" s="8"/>
      <c r="P22" s="7"/>
      <c r="Q22" s="8"/>
      <c r="R22" s="7">
        <v>34366</v>
      </c>
      <c r="S22" s="8"/>
      <c r="T22" s="7">
        <v>115887</v>
      </c>
      <c r="U22" s="8">
        <v>169343</v>
      </c>
      <c r="V22" s="7">
        <v>279.2</v>
      </c>
      <c r="W22" s="8"/>
      <c r="X22" s="7"/>
      <c r="Y22" s="8"/>
      <c r="Z22" s="7"/>
      <c r="AA22" s="8"/>
      <c r="AB22" s="7"/>
      <c r="AC22" s="8"/>
    </row>
    <row r="23" spans="2:29" x14ac:dyDescent="0.25">
      <c r="B23" s="10" t="s">
        <v>43</v>
      </c>
      <c r="C23" s="11"/>
      <c r="D23" s="12">
        <v>621.29999999999995</v>
      </c>
      <c r="E23" s="13"/>
      <c r="F23" s="12"/>
      <c r="G23" s="13"/>
      <c r="H23" s="12"/>
      <c r="I23" s="13"/>
      <c r="J23" s="12"/>
      <c r="K23" s="13"/>
      <c r="L23" s="12"/>
      <c r="M23" s="13"/>
      <c r="N23" s="12">
        <f>SUM(N20:N22)</f>
        <v>37</v>
      </c>
      <c r="O23" s="13"/>
      <c r="P23" s="12"/>
      <c r="Q23" s="13"/>
      <c r="R23" s="12">
        <f>SUM(R20:R22)</f>
        <v>38007</v>
      </c>
      <c r="S23" s="13"/>
      <c r="T23" s="12">
        <f>SUM(T20:T22)</f>
        <v>122297</v>
      </c>
      <c r="U23" s="13">
        <f>SUM(U20:U22)</f>
        <v>170766</v>
      </c>
      <c r="V23" s="12">
        <f>SUM(V20:V22)</f>
        <v>279.31</v>
      </c>
      <c r="W23" s="13"/>
      <c r="X23" s="12"/>
      <c r="Y23" s="13"/>
      <c r="Z23" s="12"/>
      <c r="AA23" s="13"/>
      <c r="AB23" s="12"/>
      <c r="AC23" s="13"/>
    </row>
    <row r="24" spans="2:29" x14ac:dyDescent="0.25">
      <c r="B24" s="9" t="s">
        <v>44</v>
      </c>
      <c r="C24" s="6" t="s">
        <v>45</v>
      </c>
      <c r="D24" s="7"/>
      <c r="E24" s="8"/>
      <c r="F24" s="7"/>
      <c r="G24" s="8"/>
      <c r="H24" s="7"/>
      <c r="I24" s="8"/>
      <c r="J24" s="7"/>
      <c r="K24" s="8"/>
      <c r="L24" s="7">
        <v>3774</v>
      </c>
      <c r="M24" s="8"/>
      <c r="N24" s="7"/>
      <c r="O24" s="8"/>
      <c r="P24" s="7"/>
      <c r="Q24" s="8"/>
      <c r="R24" s="7"/>
      <c r="S24" s="8"/>
      <c r="T24" s="7"/>
      <c r="U24" s="8"/>
      <c r="V24" s="7"/>
      <c r="W24" s="8"/>
      <c r="X24" s="7">
        <v>21409.339999999997</v>
      </c>
      <c r="Y24" s="8">
        <v>30189.370000000003</v>
      </c>
      <c r="Z24" s="7">
        <v>200</v>
      </c>
      <c r="AA24" s="8">
        <v>556.58000000000004</v>
      </c>
      <c r="AB24" s="7"/>
      <c r="AC24" s="8"/>
    </row>
    <row r="25" spans="2:29" x14ac:dyDescent="0.25">
      <c r="B25" s="10" t="s">
        <v>46</v>
      </c>
      <c r="C25" s="11"/>
      <c r="D25" s="12"/>
      <c r="E25" s="13"/>
      <c r="F25" s="12"/>
      <c r="G25" s="13"/>
      <c r="H25" s="12"/>
      <c r="I25" s="13"/>
      <c r="J25" s="12"/>
      <c r="K25" s="13"/>
      <c r="L25" s="12">
        <f>SUM(L24)</f>
        <v>3774</v>
      </c>
      <c r="M25" s="13"/>
      <c r="N25" s="12"/>
      <c r="O25" s="13"/>
      <c r="P25" s="12"/>
      <c r="Q25" s="13"/>
      <c r="R25" s="12"/>
      <c r="S25" s="13"/>
      <c r="T25" s="12"/>
      <c r="U25" s="13"/>
      <c r="V25" s="12"/>
      <c r="W25" s="13"/>
      <c r="X25" s="12">
        <f>SUM(X24)</f>
        <v>21409.339999999997</v>
      </c>
      <c r="Y25" s="13">
        <f>SUM(Y24)</f>
        <v>30189.370000000003</v>
      </c>
      <c r="Z25" s="12">
        <f>SUM(Z24)</f>
        <v>200</v>
      </c>
      <c r="AA25" s="13">
        <f>SUM(AA24)</f>
        <v>556.58000000000004</v>
      </c>
      <c r="AB25" s="12"/>
      <c r="AC25" s="13"/>
    </row>
    <row r="26" spans="2:29" x14ac:dyDescent="0.25">
      <c r="B26" s="9" t="s">
        <v>47</v>
      </c>
      <c r="C26" s="6" t="s">
        <v>47</v>
      </c>
      <c r="D26" s="7"/>
      <c r="E26" s="8"/>
      <c r="F26" s="7"/>
      <c r="G26" s="8"/>
      <c r="H26" s="7"/>
      <c r="I26" s="8"/>
      <c r="J26" s="7"/>
      <c r="K26" s="8"/>
      <c r="L26" s="7"/>
      <c r="M26" s="8"/>
      <c r="N26" s="7"/>
      <c r="O26" s="8"/>
      <c r="P26" s="7"/>
      <c r="Q26" s="8"/>
      <c r="R26" s="7">
        <v>2294</v>
      </c>
      <c r="S26" s="8"/>
      <c r="T26" s="7"/>
      <c r="U26" s="8">
        <v>76600.3</v>
      </c>
      <c r="V26" s="7"/>
      <c r="W26" s="8"/>
      <c r="X26" s="7"/>
      <c r="Y26" s="8"/>
      <c r="Z26" s="7"/>
      <c r="AA26" s="8"/>
      <c r="AB26" s="7"/>
      <c r="AC26" s="8"/>
    </row>
    <row r="27" spans="2:29" x14ac:dyDescent="0.25">
      <c r="B27" s="10" t="s">
        <v>48</v>
      </c>
      <c r="C27" s="11"/>
      <c r="D27" s="12"/>
      <c r="E27" s="13"/>
      <c r="F27" s="12"/>
      <c r="G27" s="13"/>
      <c r="H27" s="12"/>
      <c r="I27" s="13"/>
      <c r="J27" s="12"/>
      <c r="K27" s="13"/>
      <c r="L27" s="12"/>
      <c r="M27" s="13"/>
      <c r="N27" s="12"/>
      <c r="O27" s="13"/>
      <c r="P27" s="12"/>
      <c r="Q27" s="13"/>
      <c r="R27" s="12">
        <f>SUM(R26)</f>
        <v>2294</v>
      </c>
      <c r="S27" s="13"/>
      <c r="T27" s="12"/>
      <c r="U27" s="13">
        <f>SUM(U26)</f>
        <v>76600.3</v>
      </c>
      <c r="V27" s="12"/>
      <c r="W27" s="13"/>
      <c r="X27" s="12"/>
      <c r="Y27" s="13"/>
      <c r="Z27" s="12"/>
      <c r="AA27" s="13"/>
      <c r="AB27" s="12"/>
      <c r="AC27" s="13"/>
    </row>
    <row r="28" spans="2:29" x14ac:dyDescent="0.25">
      <c r="B28" s="5" t="s">
        <v>49</v>
      </c>
      <c r="C28" s="6" t="s">
        <v>50</v>
      </c>
      <c r="D28" s="7">
        <v>63.05</v>
      </c>
      <c r="E28" s="8"/>
      <c r="F28" s="7"/>
      <c r="G28" s="8"/>
      <c r="H28" s="7"/>
      <c r="I28" s="8"/>
      <c r="J28" s="7">
        <v>16.07</v>
      </c>
      <c r="K28" s="8">
        <v>2222.7399999999998</v>
      </c>
      <c r="L28" s="61">
        <v>76705.42</v>
      </c>
      <c r="M28" s="8">
        <v>40682.9</v>
      </c>
      <c r="N28" s="7"/>
      <c r="O28" s="8"/>
      <c r="P28" s="7">
        <v>622.82000000000005</v>
      </c>
      <c r="Q28" s="8">
        <v>1851.29</v>
      </c>
      <c r="R28" s="7">
        <v>4573</v>
      </c>
      <c r="S28" s="8">
        <v>2310.56</v>
      </c>
      <c r="T28" s="61">
        <v>80781.070000000007</v>
      </c>
      <c r="U28" s="8">
        <v>91753.29</v>
      </c>
      <c r="V28" s="7"/>
      <c r="W28" s="8"/>
      <c r="X28" s="7">
        <v>100.87</v>
      </c>
      <c r="Y28" s="8">
        <v>269.18</v>
      </c>
      <c r="Z28" s="7"/>
      <c r="AA28" s="8"/>
      <c r="AB28" s="7">
        <v>1150</v>
      </c>
      <c r="AC28" s="8">
        <v>112</v>
      </c>
    </row>
    <row r="29" spans="2:29" x14ac:dyDescent="0.25">
      <c r="B29" s="5"/>
      <c r="C29" s="6" t="s">
        <v>51</v>
      </c>
      <c r="D29" s="7"/>
      <c r="E29" s="8"/>
      <c r="F29" s="7"/>
      <c r="G29" s="8"/>
      <c r="H29" s="7"/>
      <c r="I29" s="8"/>
      <c r="J29" s="7">
        <v>35.279999999999994</v>
      </c>
      <c r="K29" s="8">
        <v>3</v>
      </c>
      <c r="L29" s="61">
        <v>70000</v>
      </c>
      <c r="M29" s="8">
        <v>156291</v>
      </c>
      <c r="N29" s="7"/>
      <c r="O29" s="8"/>
      <c r="P29" s="7">
        <v>9</v>
      </c>
      <c r="Q29" s="8">
        <v>130</v>
      </c>
      <c r="R29" s="7"/>
      <c r="S29" s="8"/>
      <c r="T29" s="61"/>
      <c r="U29" s="8"/>
      <c r="V29" s="7"/>
      <c r="W29" s="8"/>
      <c r="X29" s="7"/>
      <c r="Y29" s="8"/>
      <c r="Z29" s="7"/>
      <c r="AA29" s="8"/>
      <c r="AB29" s="7"/>
      <c r="AC29" s="8"/>
    </row>
    <row r="30" spans="2:29" x14ac:dyDescent="0.25">
      <c r="B30" s="5"/>
      <c r="C30" s="6" t="s">
        <v>52</v>
      </c>
      <c r="D30" s="7">
        <v>210.85</v>
      </c>
      <c r="E30" s="8">
        <v>397.92</v>
      </c>
      <c r="F30" s="7"/>
      <c r="G30" s="8"/>
      <c r="H30" s="7"/>
      <c r="I30" s="8"/>
      <c r="J30" s="7">
        <v>0.91</v>
      </c>
      <c r="K30" s="8"/>
      <c r="L30" s="61"/>
      <c r="M30" s="8">
        <v>45177</v>
      </c>
      <c r="N30" s="7"/>
      <c r="O30" s="8"/>
      <c r="P30" s="7">
        <v>484</v>
      </c>
      <c r="Q30" s="8">
        <v>0</v>
      </c>
      <c r="R30" s="7">
        <v>26567</v>
      </c>
      <c r="S30" s="8">
        <v>1817</v>
      </c>
      <c r="T30" s="61">
        <v>14171</v>
      </c>
      <c r="U30" s="8">
        <v>59051</v>
      </c>
      <c r="V30" s="7">
        <v>0.56999999999999995</v>
      </c>
      <c r="W30" s="8">
        <v>5150</v>
      </c>
      <c r="X30" s="7"/>
      <c r="Y30" s="8"/>
      <c r="Z30" s="7">
        <v>0.4</v>
      </c>
      <c r="AA30" s="8">
        <v>190</v>
      </c>
      <c r="AB30" s="7"/>
      <c r="AC30" s="8"/>
    </row>
    <row r="31" spans="2:29" x14ac:dyDescent="0.25">
      <c r="B31" s="5"/>
      <c r="C31" s="6" t="s">
        <v>53</v>
      </c>
      <c r="D31" s="7"/>
      <c r="E31" s="8"/>
      <c r="F31" s="7"/>
      <c r="G31" s="8"/>
      <c r="H31" s="7"/>
      <c r="I31" s="8"/>
      <c r="J31" s="7">
        <v>6.3</v>
      </c>
      <c r="K31" s="8"/>
      <c r="L31" s="61">
        <v>7204</v>
      </c>
      <c r="M31" s="8">
        <v>31332.11</v>
      </c>
      <c r="N31" s="7"/>
      <c r="O31" s="8"/>
      <c r="P31" s="7"/>
      <c r="Q31" s="8"/>
      <c r="R31" s="7">
        <v>16065</v>
      </c>
      <c r="S31" s="8">
        <v>89109</v>
      </c>
      <c r="T31" s="61">
        <v>22478.65</v>
      </c>
      <c r="U31" s="8">
        <v>127848.7</v>
      </c>
      <c r="V31" s="7"/>
      <c r="W31" s="8"/>
      <c r="X31" s="7"/>
      <c r="Y31" s="8"/>
      <c r="Z31" s="7"/>
      <c r="AA31" s="8"/>
      <c r="AB31" s="7"/>
      <c r="AC31" s="8"/>
    </row>
    <row r="32" spans="2:29" x14ac:dyDescent="0.25">
      <c r="B32" s="5"/>
      <c r="C32" s="6" t="s">
        <v>54</v>
      </c>
      <c r="D32" s="7">
        <v>907.52</v>
      </c>
      <c r="E32" s="8"/>
      <c r="F32" s="7"/>
      <c r="G32" s="8"/>
      <c r="H32" s="7">
        <v>3</v>
      </c>
      <c r="I32" s="8">
        <v>30</v>
      </c>
      <c r="J32" s="7">
        <v>1.87</v>
      </c>
      <c r="K32" s="8"/>
      <c r="L32" s="61"/>
      <c r="M32" s="8">
        <v>67006</v>
      </c>
      <c r="N32" s="7"/>
      <c r="O32" s="8"/>
      <c r="P32" s="7">
        <v>10</v>
      </c>
      <c r="Q32" s="8">
        <v>0</v>
      </c>
      <c r="R32" s="7">
        <v>4825</v>
      </c>
      <c r="S32" s="8">
        <v>0</v>
      </c>
      <c r="T32" s="61">
        <v>16989.150000000001</v>
      </c>
      <c r="U32" s="8"/>
      <c r="V32" s="7"/>
      <c r="W32" s="8"/>
      <c r="X32" s="7"/>
      <c r="Y32" s="8">
        <v>140</v>
      </c>
      <c r="Z32" s="7"/>
      <c r="AA32" s="8">
        <v>696.92</v>
      </c>
      <c r="AB32" s="7"/>
      <c r="AC32" s="8"/>
    </row>
    <row r="33" spans="2:29" x14ac:dyDescent="0.25">
      <c r="B33" s="5"/>
      <c r="C33" s="6" t="s">
        <v>55</v>
      </c>
      <c r="D33" s="7"/>
      <c r="E33" s="8"/>
      <c r="F33" s="7"/>
      <c r="G33" s="8"/>
      <c r="H33" s="7"/>
      <c r="I33" s="8"/>
      <c r="J33" s="7">
        <v>42</v>
      </c>
      <c r="K33" s="8"/>
      <c r="L33" s="61"/>
      <c r="M33" s="8">
        <v>60654.28</v>
      </c>
      <c r="N33" s="7"/>
      <c r="O33" s="8"/>
      <c r="P33" s="7">
        <v>5901.13</v>
      </c>
      <c r="Q33" s="8">
        <v>0</v>
      </c>
      <c r="R33" s="7">
        <v>6455</v>
      </c>
      <c r="S33" s="8">
        <v>0</v>
      </c>
      <c r="T33" s="61"/>
      <c r="U33" s="8">
        <v>12103.61</v>
      </c>
      <c r="V33" s="7"/>
      <c r="W33" s="8"/>
      <c r="X33" s="7"/>
      <c r="Y33" s="8"/>
      <c r="Z33" s="7"/>
      <c r="AA33" s="8"/>
      <c r="AB33" s="7"/>
      <c r="AC33" s="8"/>
    </row>
    <row r="34" spans="2:29" x14ac:dyDescent="0.25">
      <c r="B34" s="5"/>
      <c r="C34" s="6" t="s">
        <v>56</v>
      </c>
      <c r="D34" s="7"/>
      <c r="E34" s="8"/>
      <c r="F34" s="7"/>
      <c r="G34" s="8"/>
      <c r="H34" s="7"/>
      <c r="I34" s="8"/>
      <c r="J34" s="7"/>
      <c r="K34" s="8"/>
      <c r="L34" s="61"/>
      <c r="M34" s="8">
        <v>171724.71999999997</v>
      </c>
      <c r="N34" s="7"/>
      <c r="O34" s="8">
        <v>4371</v>
      </c>
      <c r="P34" s="7">
        <v>1000</v>
      </c>
      <c r="Q34" s="8">
        <v>0</v>
      </c>
      <c r="R34" s="7">
        <v>11011</v>
      </c>
      <c r="S34" s="8">
        <v>0</v>
      </c>
      <c r="T34" s="61">
        <v>33700</v>
      </c>
      <c r="U34" s="8"/>
      <c r="V34" s="7">
        <v>3</v>
      </c>
      <c r="W34" s="8"/>
      <c r="X34" s="7">
        <v>3.76</v>
      </c>
      <c r="Y34" s="8"/>
      <c r="Z34" s="7">
        <v>0.06</v>
      </c>
      <c r="AA34" s="8"/>
      <c r="AB34" s="7">
        <v>774.5</v>
      </c>
      <c r="AC34" s="8"/>
    </row>
    <row r="35" spans="2:29" x14ac:dyDescent="0.25">
      <c r="B35" s="5"/>
      <c r="C35" s="6" t="s">
        <v>57</v>
      </c>
      <c r="D35" s="7"/>
      <c r="E35" s="8"/>
      <c r="F35" s="7"/>
      <c r="G35" s="8"/>
      <c r="H35" s="7"/>
      <c r="I35" s="8"/>
      <c r="J35" s="7">
        <v>313.96000000000004</v>
      </c>
      <c r="K35" s="8">
        <v>5598.98</v>
      </c>
      <c r="L35" s="61"/>
      <c r="M35" s="8">
        <v>26437.5</v>
      </c>
      <c r="N35" s="7"/>
      <c r="O35" s="8"/>
      <c r="P35" s="7">
        <v>713.85</v>
      </c>
      <c r="Q35" s="8">
        <v>0</v>
      </c>
      <c r="R35" s="7">
        <v>255</v>
      </c>
      <c r="S35" s="8">
        <v>0</v>
      </c>
      <c r="T35" s="61">
        <v>4428</v>
      </c>
      <c r="U35" s="8">
        <v>7012.6</v>
      </c>
      <c r="V35" s="7"/>
      <c r="W35" s="8"/>
      <c r="X35" s="7"/>
      <c r="Y35" s="8"/>
      <c r="Z35" s="7">
        <v>300</v>
      </c>
      <c r="AA35" s="8"/>
      <c r="AB35" s="7"/>
      <c r="AC35" s="8"/>
    </row>
    <row r="36" spans="2:29" x14ac:dyDescent="0.25">
      <c r="B36" s="9"/>
      <c r="C36" s="6" t="s">
        <v>58</v>
      </c>
      <c r="D36" s="7">
        <v>225.5</v>
      </c>
      <c r="E36" s="8"/>
      <c r="F36" s="7"/>
      <c r="G36" s="8"/>
      <c r="H36" s="7">
        <v>5.9</v>
      </c>
      <c r="I36" s="8">
        <v>805</v>
      </c>
      <c r="J36" s="7">
        <v>83.45</v>
      </c>
      <c r="K36" s="8"/>
      <c r="L36" s="61">
        <v>32898</v>
      </c>
      <c r="M36" s="8">
        <v>46353</v>
      </c>
      <c r="N36" s="7"/>
      <c r="O36" s="8"/>
      <c r="P36" s="7">
        <v>43.12</v>
      </c>
      <c r="Q36" s="8">
        <v>366</v>
      </c>
      <c r="R36" s="7">
        <v>2778</v>
      </c>
      <c r="S36" s="8">
        <v>33</v>
      </c>
      <c r="T36" s="61">
        <v>209072</v>
      </c>
      <c r="U36" s="8">
        <v>96200</v>
      </c>
      <c r="V36" s="7"/>
      <c r="W36" s="8"/>
      <c r="X36" s="7"/>
      <c r="Y36" s="8"/>
      <c r="Z36" s="7"/>
      <c r="AA36" s="8"/>
      <c r="AB36" s="7"/>
      <c r="AC36" s="8"/>
    </row>
    <row r="37" spans="2:29" x14ac:dyDescent="0.25">
      <c r="B37" s="10" t="s">
        <v>59</v>
      </c>
      <c r="C37" s="11"/>
      <c r="D37" s="12">
        <f>SUM(D28:D36)</f>
        <v>1406.92</v>
      </c>
      <c r="E37" s="13">
        <f>SUM(E28:E36)</f>
        <v>397.92</v>
      </c>
      <c r="F37" s="12"/>
      <c r="G37" s="13"/>
      <c r="H37" s="12">
        <f>SUM(H28:H36)</f>
        <v>8.9</v>
      </c>
      <c r="I37" s="13">
        <f>SUM(I28:I36)</f>
        <v>835</v>
      </c>
      <c r="J37" s="12">
        <f>SUM(J28:J36)</f>
        <v>499.84</v>
      </c>
      <c r="K37" s="13">
        <v>7824.7199999999993</v>
      </c>
      <c r="L37" s="12">
        <f>SUM(L28:L36)</f>
        <v>186807.41999999998</v>
      </c>
      <c r="M37" s="13">
        <f>SUM(M28:M36)</f>
        <v>645658.51</v>
      </c>
      <c r="N37" s="12"/>
      <c r="O37" s="13">
        <f t="shared" ref="O37:AA37" si="0">SUM(O28:O36)</f>
        <v>4371</v>
      </c>
      <c r="P37" s="12">
        <f t="shared" si="0"/>
        <v>8783.9200000000019</v>
      </c>
      <c r="Q37" s="13">
        <f t="shared" si="0"/>
        <v>2347.29</v>
      </c>
      <c r="R37" s="12">
        <f t="shared" si="0"/>
        <v>72529</v>
      </c>
      <c r="S37" s="13">
        <f t="shared" si="0"/>
        <v>93269.56</v>
      </c>
      <c r="T37" s="12">
        <f t="shared" si="0"/>
        <v>381619.87</v>
      </c>
      <c r="U37" s="13">
        <f t="shared" si="0"/>
        <v>393969.19999999995</v>
      </c>
      <c r="V37" s="12">
        <f t="shared" si="0"/>
        <v>3.57</v>
      </c>
      <c r="W37" s="13">
        <f t="shared" si="0"/>
        <v>5150</v>
      </c>
      <c r="X37" s="12">
        <f t="shared" si="0"/>
        <v>104.63000000000001</v>
      </c>
      <c r="Y37" s="13">
        <f t="shared" si="0"/>
        <v>409.18</v>
      </c>
      <c r="Z37" s="12">
        <f t="shared" si="0"/>
        <v>300.45999999999998</v>
      </c>
      <c r="AA37" s="13">
        <f t="shared" si="0"/>
        <v>886.92</v>
      </c>
      <c r="AB37" s="12">
        <f t="shared" ref="AB37:AC37" si="1">SUM(AB28:AB36)</f>
        <v>1924.5</v>
      </c>
      <c r="AC37" s="13">
        <f t="shared" si="1"/>
        <v>112</v>
      </c>
    </row>
    <row r="38" spans="2:29" x14ac:dyDescent="0.25">
      <c r="B38" s="5" t="s">
        <v>60</v>
      </c>
      <c r="C38" s="6" t="s">
        <v>61</v>
      </c>
      <c r="D38" s="7"/>
      <c r="E38" s="8"/>
      <c r="F38" s="7"/>
      <c r="G38" s="8"/>
      <c r="H38" s="7"/>
      <c r="I38" s="8"/>
      <c r="J38" s="7"/>
      <c r="K38" s="8"/>
      <c r="L38" s="7"/>
      <c r="M38" s="8"/>
      <c r="N38" s="7"/>
      <c r="O38" s="8">
        <v>4223.16</v>
      </c>
      <c r="P38" s="7">
        <v>53</v>
      </c>
      <c r="Q38" s="8">
        <v>520</v>
      </c>
      <c r="R38" s="7">
        <v>9315</v>
      </c>
      <c r="S38" s="8">
        <v>93.15</v>
      </c>
      <c r="T38" s="7">
        <v>68995</v>
      </c>
      <c r="U38" s="8">
        <v>101025.64</v>
      </c>
      <c r="V38" s="7">
        <v>79.5</v>
      </c>
      <c r="W38" s="8">
        <v>7218.18</v>
      </c>
      <c r="X38" s="7"/>
      <c r="Y38" s="8"/>
      <c r="Z38" s="7"/>
      <c r="AA38" s="8"/>
      <c r="AB38" s="7"/>
      <c r="AC38" s="8"/>
    </row>
    <row r="39" spans="2:29" x14ac:dyDescent="0.25">
      <c r="B39" s="5"/>
      <c r="C39" s="6" t="s">
        <v>62</v>
      </c>
      <c r="D39" s="7">
        <v>155</v>
      </c>
      <c r="E39" s="8">
        <v>239</v>
      </c>
      <c r="F39" s="7"/>
      <c r="G39" s="8"/>
      <c r="H39" s="7"/>
      <c r="I39" s="8"/>
      <c r="J39" s="7"/>
      <c r="K39" s="8"/>
      <c r="L39" s="7"/>
      <c r="M39" s="8"/>
      <c r="N39" s="7"/>
      <c r="O39" s="8"/>
      <c r="P39" s="7"/>
      <c r="Q39" s="8"/>
      <c r="R39" s="7">
        <v>8406</v>
      </c>
      <c r="S39" s="8">
        <v>16719</v>
      </c>
      <c r="T39" s="7">
        <v>1562.17</v>
      </c>
      <c r="U39" s="8">
        <v>1562.17</v>
      </c>
      <c r="V39" s="7"/>
      <c r="W39" s="8"/>
      <c r="X39" s="7"/>
      <c r="Y39" s="8"/>
      <c r="Z39" s="7"/>
      <c r="AA39" s="8"/>
      <c r="AB39" s="7"/>
      <c r="AC39" s="8"/>
    </row>
    <row r="40" spans="2:29" x14ac:dyDescent="0.25">
      <c r="B40" s="5"/>
      <c r="C40" s="6" t="s">
        <v>63</v>
      </c>
      <c r="D40" s="7"/>
      <c r="E40" s="8"/>
      <c r="F40" s="7"/>
      <c r="G40" s="8"/>
      <c r="H40" s="7"/>
      <c r="I40" s="8"/>
      <c r="J40" s="7"/>
      <c r="K40" s="8"/>
      <c r="L40" s="7"/>
      <c r="M40" s="8"/>
      <c r="N40" s="61">
        <v>1170</v>
      </c>
      <c r="O40" s="8">
        <v>23940</v>
      </c>
      <c r="P40" s="7">
        <v>696.46</v>
      </c>
      <c r="Q40" s="8">
        <v>2728</v>
      </c>
      <c r="R40" s="7">
        <v>17099</v>
      </c>
      <c r="S40" s="8">
        <v>0</v>
      </c>
      <c r="T40" s="7">
        <v>174337.1</v>
      </c>
      <c r="U40" s="8">
        <v>186200.19</v>
      </c>
      <c r="V40" s="7"/>
      <c r="W40" s="8"/>
      <c r="X40" s="7">
        <v>7000</v>
      </c>
      <c r="Y40" s="8">
        <v>500</v>
      </c>
      <c r="Z40" s="7"/>
      <c r="AA40" s="8"/>
      <c r="AB40" s="7">
        <v>200500</v>
      </c>
      <c r="AC40" s="8"/>
    </row>
    <row r="41" spans="2:29" x14ac:dyDescent="0.25">
      <c r="B41" s="5"/>
      <c r="C41" s="6" t="s">
        <v>64</v>
      </c>
      <c r="D41" s="7"/>
      <c r="E41" s="8"/>
      <c r="F41" s="7"/>
      <c r="G41" s="8"/>
      <c r="H41" s="7"/>
      <c r="I41" s="8"/>
      <c r="J41" s="7"/>
      <c r="K41" s="8"/>
      <c r="L41" s="7"/>
      <c r="M41" s="8">
        <v>17299</v>
      </c>
      <c r="N41" s="7"/>
      <c r="O41" s="8">
        <v>2650</v>
      </c>
      <c r="P41" s="7">
        <v>121</v>
      </c>
      <c r="Q41" s="8">
        <v>0</v>
      </c>
      <c r="R41" s="7">
        <v>0</v>
      </c>
      <c r="S41" s="8">
        <v>91</v>
      </c>
      <c r="T41" s="7"/>
      <c r="U41" s="8">
        <v>69165</v>
      </c>
      <c r="V41" s="7">
        <v>100</v>
      </c>
      <c r="W41" s="8"/>
      <c r="X41" s="7"/>
      <c r="Y41" s="8"/>
      <c r="Z41" s="7"/>
      <c r="AA41" s="8"/>
      <c r="AB41" s="7">
        <v>5200</v>
      </c>
      <c r="AC41" s="8"/>
    </row>
    <row r="42" spans="2:29" x14ac:dyDescent="0.25">
      <c r="B42" s="9"/>
      <c r="C42" s="6" t="s">
        <v>65</v>
      </c>
      <c r="D42" s="7">
        <v>1803</v>
      </c>
      <c r="E42" s="8">
        <v>4948</v>
      </c>
      <c r="F42" s="7"/>
      <c r="G42" s="8"/>
      <c r="H42" s="7"/>
      <c r="I42" s="8"/>
      <c r="J42" s="7"/>
      <c r="K42" s="8"/>
      <c r="L42" s="7"/>
      <c r="M42" s="8"/>
      <c r="N42" s="7"/>
      <c r="O42" s="8"/>
      <c r="P42" s="7">
        <v>85.8</v>
      </c>
      <c r="Q42" s="8">
        <v>400</v>
      </c>
      <c r="R42" s="7">
        <v>3560</v>
      </c>
      <c r="S42" s="8">
        <v>4141.8099999999995</v>
      </c>
      <c r="T42" s="7">
        <v>6650</v>
      </c>
      <c r="U42" s="8">
        <v>10795</v>
      </c>
      <c r="V42" s="7"/>
      <c r="W42" s="8"/>
      <c r="X42" s="7"/>
      <c r="Y42" s="8"/>
      <c r="Z42" s="7"/>
      <c r="AA42" s="8"/>
      <c r="AB42" s="7"/>
      <c r="AC42" s="8"/>
    </row>
    <row r="43" spans="2:29" x14ac:dyDescent="0.25">
      <c r="B43" s="10" t="s">
        <v>66</v>
      </c>
      <c r="C43" s="11"/>
      <c r="D43" s="12">
        <f>SUM(D38:D42)</f>
        <v>1958</v>
      </c>
      <c r="E43" s="13">
        <f>SUM(E38:E42)</f>
        <v>5187</v>
      </c>
      <c r="F43" s="12"/>
      <c r="G43" s="13"/>
      <c r="H43" s="12"/>
      <c r="I43" s="13"/>
      <c r="J43" s="12"/>
      <c r="K43" s="13"/>
      <c r="L43" s="12"/>
      <c r="M43" s="13">
        <f t="shared" ref="M43:Y43" si="2">SUM(M38:M42)</f>
        <v>17299</v>
      </c>
      <c r="N43" s="12">
        <f t="shared" si="2"/>
        <v>1170</v>
      </c>
      <c r="O43" s="13">
        <f t="shared" si="2"/>
        <v>30813.16</v>
      </c>
      <c r="P43" s="12">
        <f t="shared" si="2"/>
        <v>956.26</v>
      </c>
      <c r="Q43" s="13">
        <f t="shared" si="2"/>
        <v>3648</v>
      </c>
      <c r="R43" s="12">
        <f t="shared" si="2"/>
        <v>38380</v>
      </c>
      <c r="S43" s="13">
        <f t="shared" si="2"/>
        <v>21044.959999999999</v>
      </c>
      <c r="T43" s="12">
        <f t="shared" si="2"/>
        <v>251544.27000000002</v>
      </c>
      <c r="U43" s="13">
        <f t="shared" si="2"/>
        <v>368748</v>
      </c>
      <c r="V43" s="12">
        <f t="shared" si="2"/>
        <v>179.5</v>
      </c>
      <c r="W43" s="13">
        <f t="shared" si="2"/>
        <v>7218.18</v>
      </c>
      <c r="X43" s="12">
        <f t="shared" si="2"/>
        <v>7000</v>
      </c>
      <c r="Y43" s="13">
        <f t="shared" si="2"/>
        <v>500</v>
      </c>
      <c r="Z43" s="12"/>
      <c r="AA43" s="13"/>
      <c r="AB43" s="12">
        <f>SUM(AB38:AB42)</f>
        <v>205700</v>
      </c>
      <c r="AC43" s="13"/>
    </row>
    <row r="44" spans="2:29" x14ac:dyDescent="0.25">
      <c r="B44" s="5" t="s">
        <v>67</v>
      </c>
      <c r="C44" s="6" t="s">
        <v>68</v>
      </c>
      <c r="D44" s="7">
        <v>282</v>
      </c>
      <c r="E44" s="8">
        <v>311.89999999999998</v>
      </c>
      <c r="F44" s="7">
        <v>117.2</v>
      </c>
      <c r="G44" s="8">
        <v>258.39999999999998</v>
      </c>
      <c r="H44" s="7"/>
      <c r="I44" s="8"/>
      <c r="J44" s="7">
        <v>9.1</v>
      </c>
      <c r="K44" s="8">
        <v>20312.300000000003</v>
      </c>
      <c r="L44" s="7">
        <v>1802012.1</v>
      </c>
      <c r="M44" s="8">
        <v>187382.39999999999</v>
      </c>
      <c r="N44" s="7">
        <v>1137.5</v>
      </c>
      <c r="O44" s="8">
        <v>553931.69999999995</v>
      </c>
      <c r="P44" s="7"/>
      <c r="Q44" s="8"/>
      <c r="R44" s="7">
        <v>70</v>
      </c>
      <c r="S44" s="8">
        <v>613.79999999999995</v>
      </c>
      <c r="T44" s="7">
        <v>38166</v>
      </c>
      <c r="U44" s="8">
        <v>19848.400000000001</v>
      </c>
      <c r="V44" s="7"/>
      <c r="W44" s="8"/>
      <c r="X44" s="7"/>
      <c r="Y44" s="8"/>
      <c r="Z44" s="7"/>
      <c r="AA44" s="8"/>
      <c r="AB44" s="7"/>
      <c r="AC44" s="8"/>
    </row>
    <row r="45" spans="2:29" x14ac:dyDescent="0.25">
      <c r="B45" s="5"/>
      <c r="C45" s="6" t="s">
        <v>69</v>
      </c>
      <c r="D45" s="7">
        <v>2039.5</v>
      </c>
      <c r="E45" s="8">
        <v>1926.4</v>
      </c>
      <c r="F45" s="7">
        <v>911.3</v>
      </c>
      <c r="G45" s="8">
        <v>1545.1</v>
      </c>
      <c r="H45" s="7"/>
      <c r="I45" s="8"/>
      <c r="J45" s="7">
        <v>6.7</v>
      </c>
      <c r="K45" s="8">
        <v>15088.8</v>
      </c>
      <c r="L45" s="7">
        <v>725433.70000000007</v>
      </c>
      <c r="M45" s="8">
        <v>100259.3</v>
      </c>
      <c r="N45" s="7">
        <v>650</v>
      </c>
      <c r="O45" s="8">
        <v>316532.40000000002</v>
      </c>
      <c r="P45" s="7"/>
      <c r="Q45" s="8"/>
      <c r="R45" s="7">
        <v>300</v>
      </c>
      <c r="S45" s="8">
        <v>1795.6</v>
      </c>
      <c r="T45" s="7">
        <v>62722</v>
      </c>
      <c r="U45" s="8">
        <v>25909.1</v>
      </c>
      <c r="V45" s="7"/>
      <c r="W45" s="8"/>
      <c r="X45" s="7"/>
      <c r="Y45" s="8"/>
      <c r="Z45" s="7"/>
      <c r="AA45" s="8"/>
      <c r="AB45" s="7"/>
      <c r="AC45" s="8"/>
    </row>
    <row r="46" spans="2:29" x14ac:dyDescent="0.25">
      <c r="B46" s="5"/>
      <c r="C46" s="6" t="s">
        <v>70</v>
      </c>
      <c r="D46" s="7"/>
      <c r="E46" s="8"/>
      <c r="F46" s="7"/>
      <c r="G46" s="8"/>
      <c r="H46" s="7"/>
      <c r="I46" s="8"/>
      <c r="J46" s="7">
        <v>0.1</v>
      </c>
      <c r="K46" s="8">
        <v>119.6</v>
      </c>
      <c r="L46" s="7">
        <v>2092784.1</v>
      </c>
      <c r="M46" s="8">
        <v>200873.09999999998</v>
      </c>
      <c r="N46" s="7">
        <v>1137.5</v>
      </c>
      <c r="O46" s="8">
        <v>553931.69999999995</v>
      </c>
      <c r="P46" s="7"/>
      <c r="Q46" s="8"/>
      <c r="R46" s="7">
        <v>2020</v>
      </c>
      <c r="S46" s="8">
        <v>3798.6</v>
      </c>
      <c r="T46" s="7">
        <v>204999</v>
      </c>
      <c r="U46" s="8">
        <v>161048.49999999997</v>
      </c>
      <c r="V46" s="7">
        <v>23.3</v>
      </c>
      <c r="W46" s="8">
        <v>2896.24</v>
      </c>
      <c r="X46" s="7"/>
      <c r="Y46" s="8"/>
      <c r="Z46" s="7"/>
      <c r="AA46" s="8"/>
      <c r="AB46" s="7"/>
      <c r="AC46" s="8"/>
    </row>
    <row r="47" spans="2:29" x14ac:dyDescent="0.25">
      <c r="B47" s="9"/>
      <c r="C47" s="6" t="s">
        <v>71</v>
      </c>
      <c r="D47" s="7"/>
      <c r="E47" s="8"/>
      <c r="F47" s="7"/>
      <c r="G47" s="8"/>
      <c r="H47" s="7"/>
      <c r="I47" s="8"/>
      <c r="J47" s="7">
        <v>0.1</v>
      </c>
      <c r="K47" s="8">
        <v>232.1</v>
      </c>
      <c r="L47" s="7">
        <v>883344</v>
      </c>
      <c r="M47" s="8">
        <v>107564.7</v>
      </c>
      <c r="N47" s="7">
        <v>325.10000000000002</v>
      </c>
      <c r="O47" s="8">
        <v>158266.29999999999</v>
      </c>
      <c r="P47" s="7"/>
      <c r="Q47" s="8"/>
      <c r="R47" s="7">
        <v>575</v>
      </c>
      <c r="S47" s="8">
        <v>745.06</v>
      </c>
      <c r="T47" s="7">
        <v>2539</v>
      </c>
      <c r="U47" s="8">
        <v>4106</v>
      </c>
      <c r="V47" s="7"/>
      <c r="W47" s="8"/>
      <c r="X47" s="7"/>
      <c r="Y47" s="8"/>
      <c r="Z47" s="7"/>
      <c r="AA47" s="8"/>
      <c r="AB47" s="7"/>
      <c r="AC47" s="8"/>
    </row>
    <row r="48" spans="2:29" x14ac:dyDescent="0.25">
      <c r="B48" s="10" t="s">
        <v>72</v>
      </c>
      <c r="C48" s="11"/>
      <c r="D48" s="12">
        <f>SUM(D44:D47)</f>
        <v>2321.5</v>
      </c>
      <c r="E48" s="13">
        <f>SUM(E44:E47)</f>
        <v>2238.3000000000002</v>
      </c>
      <c r="F48" s="12">
        <f>SUM(F44:F47)</f>
        <v>1028.5</v>
      </c>
      <c r="G48" s="13">
        <f>SUM(G44:G47)</f>
        <v>1803.5</v>
      </c>
      <c r="H48" s="12"/>
      <c r="I48" s="13"/>
      <c r="J48" s="12">
        <f>SUM(J44:J47)</f>
        <v>16</v>
      </c>
      <c r="K48" s="13">
        <v>35752.800000000003</v>
      </c>
      <c r="L48" s="12">
        <f>SUM(L44:L47)</f>
        <v>5503573.9000000004</v>
      </c>
      <c r="M48" s="13">
        <f>SUM(M44:M47)</f>
        <v>596079.5</v>
      </c>
      <c r="N48" s="12">
        <f>SUM(N44:N47)</f>
        <v>3250.1</v>
      </c>
      <c r="O48" s="13">
        <f>SUM(O44:O47)</f>
        <v>1582662.0999999999</v>
      </c>
      <c r="P48" s="12"/>
      <c r="Q48" s="13"/>
      <c r="R48" s="12">
        <f t="shared" ref="R48:W48" si="3">SUM(R44:R47)</f>
        <v>2965</v>
      </c>
      <c r="S48" s="13">
        <f t="shared" si="3"/>
        <v>6953.0599999999995</v>
      </c>
      <c r="T48" s="12">
        <f t="shared" si="3"/>
        <v>308426</v>
      </c>
      <c r="U48" s="13">
        <f t="shared" si="3"/>
        <v>210911.99999999997</v>
      </c>
      <c r="V48" s="12">
        <f t="shared" si="3"/>
        <v>23.3</v>
      </c>
      <c r="W48" s="13">
        <f t="shared" si="3"/>
        <v>2896.24</v>
      </c>
      <c r="X48" s="12"/>
      <c r="Y48" s="13"/>
      <c r="Z48" s="12"/>
      <c r="AA48" s="13"/>
      <c r="AB48" s="12"/>
      <c r="AC48" s="13"/>
    </row>
    <row r="49" spans="2:29" x14ac:dyDescent="0.25">
      <c r="B49" s="5" t="s">
        <v>73</v>
      </c>
      <c r="C49" s="6" t="s">
        <v>74</v>
      </c>
      <c r="D49" s="7">
        <v>6272.72</v>
      </c>
      <c r="E49" s="8">
        <v>19600</v>
      </c>
      <c r="F49" s="7">
        <v>360.77</v>
      </c>
      <c r="G49" s="8">
        <v>19600</v>
      </c>
      <c r="H49" s="7"/>
      <c r="I49" s="8"/>
      <c r="J49" s="7">
        <v>82.02</v>
      </c>
      <c r="K49" s="8">
        <v>1066.5</v>
      </c>
      <c r="L49" s="7"/>
      <c r="M49" s="8"/>
      <c r="N49" s="7"/>
      <c r="O49" s="8"/>
      <c r="P49" s="7">
        <v>55</v>
      </c>
      <c r="Q49" s="8">
        <v>150</v>
      </c>
      <c r="R49" s="7">
        <v>9920</v>
      </c>
      <c r="S49" s="8">
        <v>0.99</v>
      </c>
      <c r="T49" s="7">
        <v>6235</v>
      </c>
      <c r="U49" s="8">
        <v>6235</v>
      </c>
      <c r="V49" s="7"/>
      <c r="W49" s="8"/>
      <c r="X49" s="7"/>
      <c r="Y49" s="8"/>
      <c r="Z49" s="7"/>
      <c r="AA49" s="8"/>
      <c r="AB49" s="7"/>
      <c r="AC49" s="8"/>
    </row>
    <row r="50" spans="2:29" x14ac:dyDescent="0.25">
      <c r="B50" s="9"/>
      <c r="C50" s="6" t="s">
        <v>75</v>
      </c>
      <c r="D50" s="7">
        <v>4708.29</v>
      </c>
      <c r="E50" s="8">
        <v>6551.45</v>
      </c>
      <c r="F50" s="7">
        <v>318.94</v>
      </c>
      <c r="G50" s="8">
        <v>692.89</v>
      </c>
      <c r="H50" s="7"/>
      <c r="I50" s="8"/>
      <c r="J50" s="7"/>
      <c r="K50" s="8"/>
      <c r="L50" s="7"/>
      <c r="M50" s="8"/>
      <c r="N50" s="7"/>
      <c r="O50" s="8"/>
      <c r="P50" s="7">
        <v>385</v>
      </c>
      <c r="Q50" s="8">
        <v>13090</v>
      </c>
      <c r="R50" s="7">
        <v>4641</v>
      </c>
      <c r="S50" s="8">
        <v>4641</v>
      </c>
      <c r="T50" s="7">
        <v>31004.34</v>
      </c>
      <c r="U50" s="8">
        <v>31004.34</v>
      </c>
      <c r="V50" s="7"/>
      <c r="W50" s="8"/>
      <c r="X50" s="7"/>
      <c r="Y50" s="8"/>
      <c r="Z50" s="7"/>
      <c r="AA50" s="8"/>
      <c r="AB50" s="7"/>
      <c r="AC50" s="8"/>
    </row>
    <row r="51" spans="2:29" x14ac:dyDescent="0.25">
      <c r="B51" s="10" t="s">
        <v>76</v>
      </c>
      <c r="C51" s="11"/>
      <c r="D51" s="12">
        <f>SUM(D49:D50)</f>
        <v>10981.01</v>
      </c>
      <c r="E51" s="13">
        <f>SUM(E49:E50)</f>
        <v>26151.45</v>
      </c>
      <c r="F51" s="12">
        <f>SUM(F49:F50)</f>
        <v>679.71</v>
      </c>
      <c r="G51" s="13">
        <f>SUM(G49:G50)</f>
        <v>20292.89</v>
      </c>
      <c r="H51" s="12"/>
      <c r="I51" s="13"/>
      <c r="J51" s="12">
        <f>SUM(J49:J50)</f>
        <v>82.02</v>
      </c>
      <c r="K51" s="13">
        <v>1066.5</v>
      </c>
      <c r="L51" s="12"/>
      <c r="M51" s="13"/>
      <c r="N51" s="12"/>
      <c r="O51" s="13"/>
      <c r="P51" s="12">
        <f t="shared" ref="P51:U51" si="4">SUM(P49:P50)</f>
        <v>440</v>
      </c>
      <c r="Q51" s="13">
        <f t="shared" si="4"/>
        <v>13240</v>
      </c>
      <c r="R51" s="12">
        <f t="shared" si="4"/>
        <v>14561</v>
      </c>
      <c r="S51" s="13">
        <f t="shared" si="4"/>
        <v>4641.99</v>
      </c>
      <c r="T51" s="12">
        <f t="shared" si="4"/>
        <v>37239.339999999997</v>
      </c>
      <c r="U51" s="13">
        <f t="shared" si="4"/>
        <v>37239.339999999997</v>
      </c>
      <c r="V51" s="12"/>
      <c r="W51" s="13"/>
      <c r="X51" s="12"/>
      <c r="Y51" s="13"/>
      <c r="Z51" s="12"/>
      <c r="AA51" s="13"/>
      <c r="AB51" s="12"/>
      <c r="AC51" s="13"/>
    </row>
    <row r="52" spans="2:29" x14ac:dyDescent="0.25">
      <c r="B52" s="5" t="s">
        <v>77</v>
      </c>
      <c r="C52" s="6" t="s">
        <v>78</v>
      </c>
      <c r="D52" s="7"/>
      <c r="E52" s="8"/>
      <c r="F52" s="7"/>
      <c r="G52" s="8"/>
      <c r="H52" s="7">
        <v>340</v>
      </c>
      <c r="I52" s="8">
        <v>2150</v>
      </c>
      <c r="J52" s="7"/>
      <c r="K52" s="8"/>
      <c r="L52" s="7"/>
      <c r="M52" s="8"/>
      <c r="N52" s="7"/>
      <c r="O52" s="8"/>
      <c r="P52" s="7"/>
      <c r="Q52" s="8"/>
      <c r="R52" s="7">
        <v>30000</v>
      </c>
      <c r="S52" s="8"/>
      <c r="T52" s="7"/>
      <c r="U52" s="8"/>
      <c r="V52" s="7"/>
      <c r="W52" s="8"/>
      <c r="X52" s="7"/>
      <c r="Y52" s="8"/>
      <c r="Z52" s="7"/>
      <c r="AA52" s="8"/>
      <c r="AB52" s="7"/>
      <c r="AC52" s="8"/>
    </row>
    <row r="53" spans="2:29" x14ac:dyDescent="0.25">
      <c r="B53" s="5"/>
      <c r="C53" s="6" t="s">
        <v>79</v>
      </c>
      <c r="D53" s="7"/>
      <c r="E53" s="8"/>
      <c r="F53" s="7"/>
      <c r="G53" s="8"/>
      <c r="H53" s="7">
        <v>3800</v>
      </c>
      <c r="I53" s="8">
        <v>18550</v>
      </c>
      <c r="J53" s="7"/>
      <c r="K53" s="8"/>
      <c r="L53" s="7"/>
      <c r="M53" s="8"/>
      <c r="N53" s="7"/>
      <c r="O53" s="8"/>
      <c r="P53" s="7"/>
      <c r="Q53" s="8"/>
      <c r="R53" s="7">
        <v>80000</v>
      </c>
      <c r="S53" s="8"/>
      <c r="T53" s="7"/>
      <c r="U53" s="8"/>
      <c r="V53" s="7"/>
      <c r="W53" s="8"/>
      <c r="X53" s="7"/>
      <c r="Y53" s="8"/>
      <c r="Z53" s="7"/>
      <c r="AA53" s="8"/>
      <c r="AB53" s="7"/>
      <c r="AC53" s="8"/>
    </row>
    <row r="54" spans="2:29" x14ac:dyDescent="0.25">
      <c r="B54" s="5"/>
      <c r="C54" s="6" t="s">
        <v>80</v>
      </c>
      <c r="D54" s="7"/>
      <c r="E54" s="8"/>
      <c r="F54" s="7"/>
      <c r="G54" s="8"/>
      <c r="H54" s="7">
        <v>6400</v>
      </c>
      <c r="I54" s="8">
        <v>20500</v>
      </c>
      <c r="J54" s="7"/>
      <c r="K54" s="8"/>
      <c r="L54" s="7"/>
      <c r="M54" s="8"/>
      <c r="N54" s="7"/>
      <c r="O54" s="8"/>
      <c r="P54" s="7"/>
      <c r="Q54" s="8"/>
      <c r="R54" s="7">
        <v>140000</v>
      </c>
      <c r="S54" s="8"/>
      <c r="T54" s="7"/>
      <c r="U54" s="8"/>
      <c r="V54" s="7"/>
      <c r="W54" s="8"/>
      <c r="X54" s="7"/>
      <c r="Y54" s="8"/>
      <c r="Z54" s="7"/>
      <c r="AA54" s="8"/>
      <c r="AB54" s="7"/>
      <c r="AC54" s="8"/>
    </row>
    <row r="55" spans="2:29" x14ac:dyDescent="0.25">
      <c r="B55" s="9"/>
      <c r="C55" s="6" t="s">
        <v>81</v>
      </c>
      <c r="D55" s="7"/>
      <c r="E55" s="8"/>
      <c r="F55" s="7"/>
      <c r="G55" s="8"/>
      <c r="H55" s="7">
        <v>105</v>
      </c>
      <c r="I55" s="8">
        <v>1300</v>
      </c>
      <c r="J55" s="7"/>
      <c r="K55" s="8"/>
      <c r="L55" s="7"/>
      <c r="M55" s="8"/>
      <c r="N55" s="7"/>
      <c r="O55" s="8"/>
      <c r="P55" s="7"/>
      <c r="Q55" s="8"/>
      <c r="R55" s="7">
        <v>26000</v>
      </c>
      <c r="S55" s="8"/>
      <c r="T55" s="7"/>
      <c r="U55" s="8"/>
      <c r="V55" s="7"/>
      <c r="W55" s="8"/>
      <c r="X55" s="7"/>
      <c r="Y55" s="8"/>
      <c r="Z55" s="7"/>
      <c r="AA55" s="8"/>
      <c r="AB55" s="7"/>
      <c r="AC55" s="8"/>
    </row>
    <row r="56" spans="2:29" x14ac:dyDescent="0.25">
      <c r="B56" s="10" t="s">
        <v>82</v>
      </c>
      <c r="C56" s="11"/>
      <c r="D56" s="12"/>
      <c r="E56" s="13"/>
      <c r="F56" s="12"/>
      <c r="G56" s="13"/>
      <c r="H56" s="12">
        <f>SUM(H52:H55)</f>
        <v>10645</v>
      </c>
      <c r="I56" s="13">
        <f>SUM(I52:I55)</f>
        <v>42500</v>
      </c>
      <c r="J56" s="12"/>
      <c r="K56" s="13"/>
      <c r="L56" s="12"/>
      <c r="M56" s="13"/>
      <c r="N56" s="12"/>
      <c r="O56" s="13"/>
      <c r="P56" s="12"/>
      <c r="Q56" s="13"/>
      <c r="R56" s="12">
        <f>SUM(R52:R55)</f>
        <v>276000</v>
      </c>
      <c r="S56" s="13"/>
      <c r="T56" s="12"/>
      <c r="U56" s="13"/>
      <c r="V56" s="12"/>
      <c r="W56" s="13"/>
      <c r="X56" s="12"/>
      <c r="Y56" s="13"/>
      <c r="Z56" s="12"/>
      <c r="AA56" s="13"/>
      <c r="AB56" s="12"/>
      <c r="AC56" s="13"/>
    </row>
    <row r="57" spans="2:29" x14ac:dyDescent="0.25">
      <c r="B57" s="9" t="s">
        <v>83</v>
      </c>
      <c r="C57" s="6" t="s">
        <v>83</v>
      </c>
      <c r="D57" s="7"/>
      <c r="E57" s="8"/>
      <c r="F57" s="7"/>
      <c r="G57" s="8"/>
      <c r="H57" s="7"/>
      <c r="I57" s="8"/>
      <c r="J57" s="7"/>
      <c r="K57" s="8"/>
      <c r="L57" s="7">
        <v>32742.31</v>
      </c>
      <c r="M57" s="8"/>
      <c r="N57" s="7"/>
      <c r="O57" s="8"/>
      <c r="P57" s="7"/>
      <c r="Q57" s="8"/>
      <c r="R57" s="7">
        <v>16508</v>
      </c>
      <c r="S57" s="8"/>
      <c r="T57" s="7">
        <v>79342</v>
      </c>
      <c r="U57" s="8"/>
      <c r="V57" s="7"/>
      <c r="W57" s="8"/>
      <c r="X57" s="7"/>
      <c r="Y57" s="8"/>
      <c r="Z57" s="7"/>
      <c r="AA57" s="8"/>
      <c r="AB57" s="7"/>
      <c r="AC57" s="8"/>
    </row>
    <row r="58" spans="2:29" x14ac:dyDescent="0.25">
      <c r="B58" s="10" t="s">
        <v>84</v>
      </c>
      <c r="C58" s="11"/>
      <c r="D58" s="12"/>
      <c r="E58" s="13"/>
      <c r="F58" s="12"/>
      <c r="G58" s="13"/>
      <c r="H58" s="12"/>
      <c r="I58" s="13"/>
      <c r="J58" s="12"/>
      <c r="K58" s="13"/>
      <c r="L58" s="12">
        <f>SUM(L57)</f>
        <v>32742.31</v>
      </c>
      <c r="M58" s="13"/>
      <c r="N58" s="12"/>
      <c r="O58" s="13"/>
      <c r="P58" s="12"/>
      <c r="Q58" s="13"/>
      <c r="R58" s="12">
        <f>SUM(R57)</f>
        <v>16508</v>
      </c>
      <c r="S58" s="13"/>
      <c r="T58" s="12">
        <f>SUM(T57)</f>
        <v>79342</v>
      </c>
      <c r="U58" s="13"/>
      <c r="V58" s="12"/>
      <c r="W58" s="13"/>
      <c r="X58" s="12"/>
      <c r="Y58" s="13"/>
      <c r="Z58" s="12"/>
      <c r="AA58" s="13"/>
      <c r="AB58" s="12"/>
      <c r="AC58" s="13"/>
    </row>
    <row r="59" spans="2:29" x14ac:dyDescent="0.25">
      <c r="B59" s="9" t="s">
        <v>85</v>
      </c>
      <c r="C59" s="6" t="s">
        <v>85</v>
      </c>
      <c r="D59" s="7"/>
      <c r="E59" s="8"/>
      <c r="F59" s="7"/>
      <c r="G59" s="8"/>
      <c r="H59" s="7"/>
      <c r="I59" s="8"/>
      <c r="J59" s="7"/>
      <c r="K59" s="8"/>
      <c r="L59" s="7"/>
      <c r="M59" s="8">
        <v>1194</v>
      </c>
      <c r="N59" s="7"/>
      <c r="O59" s="8"/>
      <c r="P59" s="7"/>
      <c r="Q59" s="8"/>
      <c r="R59" s="7">
        <v>1301</v>
      </c>
      <c r="S59" s="8">
        <v>487.56</v>
      </c>
      <c r="T59" s="7">
        <v>97234</v>
      </c>
      <c r="U59" s="8">
        <v>44299.479999999996</v>
      </c>
      <c r="V59" s="7"/>
      <c r="W59" s="8"/>
      <c r="X59" s="7"/>
      <c r="Y59" s="8"/>
      <c r="Z59" s="7"/>
      <c r="AA59" s="8"/>
      <c r="AB59" s="7"/>
      <c r="AC59" s="8"/>
    </row>
    <row r="60" spans="2:29" x14ac:dyDescent="0.25">
      <c r="B60" s="10" t="s">
        <v>86</v>
      </c>
      <c r="C60" s="11"/>
      <c r="D60" s="12"/>
      <c r="E60" s="13"/>
      <c r="F60" s="12"/>
      <c r="G60" s="13"/>
      <c r="H60" s="12"/>
      <c r="I60" s="13"/>
      <c r="J60" s="12"/>
      <c r="K60" s="13"/>
      <c r="L60" s="12"/>
      <c r="M60" s="13">
        <f>SUM(M59)</f>
        <v>1194</v>
      </c>
      <c r="N60" s="12"/>
      <c r="O60" s="13"/>
      <c r="P60" s="12"/>
      <c r="Q60" s="13"/>
      <c r="R60" s="12">
        <f>SUM(R59)</f>
        <v>1301</v>
      </c>
      <c r="S60" s="13">
        <f>SUM(S59)</f>
        <v>487.56</v>
      </c>
      <c r="T60" s="12">
        <f>SUM(T59)</f>
        <v>97234</v>
      </c>
      <c r="U60" s="13">
        <f>SUM(U59)</f>
        <v>44299.479999999996</v>
      </c>
      <c r="V60" s="12"/>
      <c r="W60" s="13"/>
      <c r="X60" s="12"/>
      <c r="Y60" s="13"/>
      <c r="Z60" s="12"/>
      <c r="AA60" s="13"/>
      <c r="AB60" s="12"/>
      <c r="AC60" s="13"/>
    </row>
    <row r="61" spans="2:29" x14ac:dyDescent="0.25">
      <c r="B61" s="9" t="s">
        <v>87</v>
      </c>
      <c r="C61" s="6" t="s">
        <v>87</v>
      </c>
      <c r="D61" s="7"/>
      <c r="E61" s="8"/>
      <c r="F61" s="7"/>
      <c r="G61" s="8"/>
      <c r="H61" s="7"/>
      <c r="I61" s="8"/>
      <c r="J61" s="7"/>
      <c r="K61" s="8"/>
      <c r="L61" s="7"/>
      <c r="M61" s="8"/>
      <c r="N61" s="7"/>
      <c r="O61" s="8"/>
      <c r="P61" s="7"/>
      <c r="Q61" s="8"/>
      <c r="R61" s="7">
        <v>9964</v>
      </c>
      <c r="S61" s="8"/>
      <c r="T61" s="7">
        <v>1514</v>
      </c>
      <c r="U61" s="8">
        <v>7446.06</v>
      </c>
      <c r="V61" s="7">
        <v>325</v>
      </c>
      <c r="W61" s="8">
        <v>145</v>
      </c>
      <c r="X61" s="7"/>
      <c r="Y61" s="8"/>
      <c r="Z61" s="7">
        <v>1718</v>
      </c>
      <c r="AA61" s="8">
        <v>8643.7000000000007</v>
      </c>
      <c r="AB61" s="7">
        <v>10712.49</v>
      </c>
      <c r="AC61" s="8"/>
    </row>
    <row r="62" spans="2:29" x14ac:dyDescent="0.25">
      <c r="B62" s="10" t="s">
        <v>88</v>
      </c>
      <c r="C62" s="11"/>
      <c r="D62" s="12"/>
      <c r="E62" s="13"/>
      <c r="F62" s="12"/>
      <c r="G62" s="13"/>
      <c r="H62" s="12"/>
      <c r="I62" s="13"/>
      <c r="J62" s="12"/>
      <c r="K62" s="13"/>
      <c r="L62" s="12"/>
      <c r="M62" s="13"/>
      <c r="N62" s="12"/>
      <c r="O62" s="13"/>
      <c r="P62" s="12"/>
      <c r="Q62" s="13"/>
      <c r="R62" s="12">
        <f>SUM(R61)</f>
        <v>9964</v>
      </c>
      <c r="S62" s="13"/>
      <c r="T62" s="12">
        <f>SUM(T61)</f>
        <v>1514</v>
      </c>
      <c r="U62" s="13">
        <f>SUM(U61)</f>
        <v>7446.06</v>
      </c>
      <c r="V62" s="12">
        <f>SUM(V61)</f>
        <v>325</v>
      </c>
      <c r="W62" s="13">
        <f>SUM(W61)</f>
        <v>145</v>
      </c>
      <c r="X62" s="12"/>
      <c r="Y62" s="13"/>
      <c r="Z62" s="12">
        <f>SUM(Z61)</f>
        <v>1718</v>
      </c>
      <c r="AA62" s="13">
        <f>SUM(AA61)</f>
        <v>8643.7000000000007</v>
      </c>
      <c r="AB62" s="12">
        <f>SUM(AB61)</f>
        <v>10712.49</v>
      </c>
      <c r="AC62" s="13"/>
    </row>
    <row r="63" spans="2:29" x14ac:dyDescent="0.25">
      <c r="B63" s="9" t="s">
        <v>89</v>
      </c>
      <c r="C63" s="6" t="s">
        <v>89</v>
      </c>
      <c r="D63" s="7"/>
      <c r="E63" s="8"/>
      <c r="F63" s="7"/>
      <c r="G63" s="8"/>
      <c r="H63" s="7"/>
      <c r="I63" s="8"/>
      <c r="J63" s="7"/>
      <c r="K63" s="8"/>
      <c r="L63" s="7"/>
      <c r="M63" s="8">
        <v>71539.62</v>
      </c>
      <c r="N63" s="7"/>
      <c r="O63" s="8"/>
      <c r="P63" s="7"/>
      <c r="Q63" s="8"/>
      <c r="R63" s="7">
        <v>18441</v>
      </c>
      <c r="S63" s="8"/>
      <c r="T63" s="7"/>
      <c r="U63" s="8"/>
      <c r="V63" s="7"/>
      <c r="W63" s="8"/>
      <c r="X63" s="7"/>
      <c r="Y63" s="8"/>
      <c r="Z63" s="7"/>
      <c r="AA63" s="8"/>
      <c r="AB63" s="7"/>
      <c r="AC63" s="8"/>
    </row>
    <row r="64" spans="2:29" x14ac:dyDescent="0.25">
      <c r="B64" s="10" t="s">
        <v>90</v>
      </c>
      <c r="C64" s="11"/>
      <c r="D64" s="12"/>
      <c r="E64" s="13"/>
      <c r="F64" s="12"/>
      <c r="G64" s="13"/>
      <c r="H64" s="12"/>
      <c r="I64" s="13"/>
      <c r="J64" s="12"/>
      <c r="K64" s="13"/>
      <c r="L64" s="12"/>
      <c r="M64" s="13">
        <f>SUM(M63)</f>
        <v>71539.62</v>
      </c>
      <c r="N64" s="12"/>
      <c r="O64" s="13"/>
      <c r="P64" s="12"/>
      <c r="Q64" s="13"/>
      <c r="R64" s="12">
        <f>SUM(R63)</f>
        <v>18441</v>
      </c>
      <c r="S64" s="13"/>
      <c r="T64" s="12"/>
      <c r="U64" s="13"/>
      <c r="V64" s="12"/>
      <c r="W64" s="13"/>
      <c r="X64" s="12"/>
      <c r="Y64" s="13"/>
      <c r="Z64" s="12"/>
      <c r="AA64" s="13"/>
      <c r="AB64" s="12"/>
      <c r="AC64" s="13"/>
    </row>
    <row r="65" spans="2:29" x14ac:dyDescent="0.25">
      <c r="B65" s="9" t="s">
        <v>91</v>
      </c>
      <c r="C65" s="6" t="s">
        <v>92</v>
      </c>
      <c r="D65" s="7"/>
      <c r="E65" s="8"/>
      <c r="F65" s="7"/>
      <c r="G65" s="8"/>
      <c r="H65" s="7"/>
      <c r="I65" s="8"/>
      <c r="J65" s="7"/>
      <c r="K65" s="8"/>
      <c r="L65" s="7"/>
      <c r="M65" s="8"/>
      <c r="N65" s="7">
        <v>1064</v>
      </c>
      <c r="O65" s="8">
        <v>130</v>
      </c>
      <c r="P65" s="7"/>
      <c r="Q65" s="8"/>
      <c r="R65" s="7"/>
      <c r="S65" s="8"/>
      <c r="T65" s="7"/>
      <c r="U65" s="8"/>
      <c r="V65" s="7"/>
      <c r="W65" s="8"/>
      <c r="X65" s="7"/>
      <c r="Y65" s="8"/>
      <c r="Z65" s="7"/>
      <c r="AA65" s="8"/>
      <c r="AB65" s="7"/>
      <c r="AC65" s="8"/>
    </row>
    <row r="66" spans="2:29" x14ac:dyDescent="0.25">
      <c r="B66" s="10" t="s">
        <v>93</v>
      </c>
      <c r="C66" s="11"/>
      <c r="D66" s="12"/>
      <c r="E66" s="13"/>
      <c r="F66" s="12"/>
      <c r="G66" s="13"/>
      <c r="H66" s="12"/>
      <c r="I66" s="13"/>
      <c r="J66" s="12"/>
      <c r="K66" s="13"/>
      <c r="L66" s="12"/>
      <c r="M66" s="13"/>
      <c r="N66" s="12">
        <f>SUM(N65)</f>
        <v>1064</v>
      </c>
      <c r="O66" s="13">
        <f>SUM(O65)</f>
        <v>130</v>
      </c>
      <c r="P66" s="12"/>
      <c r="Q66" s="13"/>
      <c r="R66" s="12"/>
      <c r="S66" s="13"/>
      <c r="T66" s="12"/>
      <c r="U66" s="13"/>
      <c r="V66" s="12"/>
      <c r="W66" s="13"/>
      <c r="X66" s="12"/>
      <c r="Y66" s="13"/>
      <c r="Z66" s="12"/>
      <c r="AA66" s="13"/>
      <c r="AB66" s="12"/>
      <c r="AC66" s="13"/>
    </row>
    <row r="67" spans="2:29" ht="15.75" thickBot="1" x14ac:dyDescent="0.3">
      <c r="B67" s="14" t="s">
        <v>94</v>
      </c>
      <c r="C67" s="15"/>
      <c r="D67" s="16">
        <f>SUM(D66,D64,D62,D60,D58,D56,D51,D48,D43,D37,D27,D25,D23,D19,D17,D13)</f>
        <v>18156.3</v>
      </c>
      <c r="E67" s="17">
        <f>SUM(E66,E64,E62,E60,E58,E56,E51,E48,E43,E37,E27,E25,E23,E19,E17,E13)</f>
        <v>33974.67</v>
      </c>
      <c r="F67" s="16">
        <f t="shared" ref="F67:K67" si="5">SUM(F66,F64,F62,F60,F58,F56,F51,F48,F43,F37,F27,F25,F23,F19,F17,F13)</f>
        <v>1708.21</v>
      </c>
      <c r="G67" s="17">
        <f t="shared" si="5"/>
        <v>22096.39</v>
      </c>
      <c r="H67" s="16">
        <f t="shared" si="5"/>
        <v>10653.9</v>
      </c>
      <c r="I67" s="17">
        <f t="shared" si="5"/>
        <v>43335</v>
      </c>
      <c r="J67" s="16">
        <f t="shared" si="5"/>
        <v>647.56000000000006</v>
      </c>
      <c r="K67" s="17">
        <f t="shared" si="5"/>
        <v>44644.020000000004</v>
      </c>
      <c r="L67" s="16">
        <f>SUM(L66,L64,L62,L60,L58,L56,L51,L48,L43,L37,L27,L25,L23,L19,L17,L13)</f>
        <v>5730671.6299999999</v>
      </c>
      <c r="M67" s="17">
        <f>SUM(M66,M64,M62,M60,M58,M56,M51,M48,M43,M37,M27,M25,M23,M19,M17,M13)</f>
        <v>1503163.63</v>
      </c>
      <c r="N67" s="16">
        <f t="shared" ref="N67" si="6">SUM(N66,N64,N62,N60,N58,N56,N51,N48,N43,N37,N27,N25,N23,N19,N17,N13)</f>
        <v>5521.1</v>
      </c>
      <c r="O67" s="17">
        <f t="shared" ref="O67" si="7">SUM(O66,O64,O62,O60,O58,O56,O51,O48,O43,O37,O27,O25,O23,O19,O17,O13)</f>
        <v>1660142.2599999998</v>
      </c>
      <c r="P67" s="16">
        <f t="shared" ref="P67" si="8">SUM(P66,P64,P62,P60,P58,P56,P51,P48,P43,P37,P27,P25,P23,P19,P17,P13)</f>
        <v>10191.430000000002</v>
      </c>
      <c r="Q67" s="17">
        <f t="shared" ref="Q67" si="9">SUM(Q66,Q64,Q62,Q60,Q58,Q56,Q51,Q48,Q43,Q37,Q27,Q25,Q23,Q19,Q17,Q13)</f>
        <v>19235.29</v>
      </c>
      <c r="R67" s="16">
        <f t="shared" ref="R67" si="10">SUM(R66,R64,R62,R60,R58,R56,R51,R48,R43,R37,R27,R25,R23,R19,R17,R13)</f>
        <v>545480</v>
      </c>
      <c r="S67" s="17">
        <f t="shared" ref="S67" si="11">SUM(S66,S64,S62,S60,S58,S56,S51,S48,S43,S37,S27,S25,S23,S19,S17,S13)</f>
        <v>126397.13</v>
      </c>
      <c r="T67" s="16">
        <f t="shared" ref="T67" si="12">SUM(T66,T64,T62,T60,T58,T56,T51,T48,T43,T37,T27,T25,T23,T19,T17,T13)</f>
        <v>2269558.48</v>
      </c>
      <c r="U67" s="17">
        <f t="shared" ref="U67" si="13">SUM(U66,U64,U62,U60,U58,U56,U51,U48,U43,U37,U27,U25,U23,U19,U17,U13)</f>
        <v>2051655.92</v>
      </c>
      <c r="V67" s="16">
        <f t="shared" ref="V67" si="14">SUM(V66,V64,V62,V60,V58,V56,V51,V48,V43,V37,V27,V25,V23,V19,V17,V13)</f>
        <v>1734.8400000000001</v>
      </c>
      <c r="W67" s="17">
        <f t="shared" ref="W67" si="15">SUM(W66,W64,W62,W60,W58,W56,W51,W48,W43,W37,W27,W25,W23,W19,W17,W13)</f>
        <v>15409.42</v>
      </c>
      <c r="X67" s="16">
        <f>SUM(X66,X64,X62,X60,X58,X56,X51,X48,X43,X37,X27,X25,X23,X19,X17,X13)</f>
        <v>28533.979999999996</v>
      </c>
      <c r="Y67" s="17">
        <f t="shared" ref="Y67" si="16">SUM(Y66,Y64,Y62,Y60,Y58,Y56,Y51,Y48,Y43,Y37,Y27,Y25,Y23,Y19,Y17,Y13)</f>
        <v>31098.550000000003</v>
      </c>
      <c r="Z67" s="16">
        <f t="shared" ref="Z67" si="17">SUM(Z66,Z64,Z62,Z60,Z58,Z56,Z51,Z48,Z43,Z37,Z27,Z25,Z23,Z19,Z17,Z13)</f>
        <v>4515.46</v>
      </c>
      <c r="AA67" s="17">
        <f t="shared" ref="AA67" si="18">SUM(AA66,AA64,AA62,AA60,AA58,AA56,AA51,AA48,AA43,AA37,AA27,AA25,AA23,AA19,AA17,AA13)</f>
        <v>35413.89</v>
      </c>
      <c r="AB67" s="16">
        <f t="shared" ref="AB67" si="19">SUM(AB66,AB64,AB62,AB60,AB58,AB56,AB51,AB48,AB43,AB37,AB27,AB25,AB23,AB19,AB17,AB13)</f>
        <v>226085.99</v>
      </c>
      <c r="AC67" s="17">
        <f t="shared" ref="AC67" si="20">SUM(AC66,AC64,AC62,AC60,AC58,AC56,AC51,AC48,AC43,AC37,AC27,AC25,AC23,AC19,AC17,AC13)</f>
        <v>32339.14</v>
      </c>
    </row>
    <row r="70" spans="2:29" x14ac:dyDescent="0.25">
      <c r="B70" t="s">
        <v>95</v>
      </c>
    </row>
    <row r="71" spans="2:29" x14ac:dyDescent="0.25">
      <c r="B71" t="s">
        <v>96</v>
      </c>
    </row>
    <row r="72" spans="2:29" x14ac:dyDescent="0.25">
      <c r="B72" t="s">
        <v>97</v>
      </c>
    </row>
    <row r="73" spans="2:29" x14ac:dyDescent="0.25">
      <c r="B73" t="s">
        <v>98</v>
      </c>
    </row>
    <row r="76" spans="2:29" x14ac:dyDescent="0.25">
      <c r="B76" s="2" t="s">
        <v>99</v>
      </c>
    </row>
    <row r="77" spans="2:29" ht="15.75" thickBot="1" x14ac:dyDescent="0.3"/>
    <row r="78" spans="2:29" x14ac:dyDescent="0.25">
      <c r="B78" s="18"/>
      <c r="C78" s="19"/>
      <c r="D78" s="19"/>
      <c r="E78" s="67" t="s">
        <v>100</v>
      </c>
      <c r="F78" s="67"/>
      <c r="G78" s="68" t="s">
        <v>101</v>
      </c>
      <c r="H78" s="67" t="s">
        <v>102</v>
      </c>
      <c r="I78" s="67"/>
      <c r="J78" s="65" t="s">
        <v>103</v>
      </c>
      <c r="K78" s="67" t="s">
        <v>104</v>
      </c>
      <c r="L78" s="67"/>
      <c r="M78" s="73" t="s">
        <v>105</v>
      </c>
      <c r="N78" s="67" t="s">
        <v>106</v>
      </c>
      <c r="O78" s="67"/>
      <c r="P78" s="65" t="s">
        <v>107</v>
      </c>
      <c r="Q78" s="67" t="s">
        <v>108</v>
      </c>
      <c r="R78" s="67"/>
      <c r="S78" s="65" t="s">
        <v>109</v>
      </c>
      <c r="T78" s="67" t="s">
        <v>110</v>
      </c>
      <c r="U78" s="67"/>
      <c r="V78" s="68" t="s">
        <v>111</v>
      </c>
      <c r="W78" s="67" t="s">
        <v>112</v>
      </c>
      <c r="X78" s="67"/>
      <c r="Y78" s="63" t="s">
        <v>113</v>
      </c>
      <c r="Z78" s="20"/>
      <c r="AA78" s="20"/>
    </row>
    <row r="79" spans="2:29" x14ac:dyDescent="0.25">
      <c r="B79" s="21" t="s">
        <v>2</v>
      </c>
      <c r="C79" s="4" t="s">
        <v>3</v>
      </c>
      <c r="D79" s="4" t="s">
        <v>114</v>
      </c>
      <c r="E79" s="4" t="s">
        <v>115</v>
      </c>
      <c r="F79" s="4" t="s">
        <v>116</v>
      </c>
      <c r="G79" s="69"/>
      <c r="H79" s="4" t="s">
        <v>115</v>
      </c>
      <c r="I79" s="4" t="s">
        <v>116</v>
      </c>
      <c r="J79" s="66"/>
      <c r="K79" s="4" t="s">
        <v>115</v>
      </c>
      <c r="L79" s="4" t="s">
        <v>116</v>
      </c>
      <c r="M79" s="74"/>
      <c r="N79" s="4" t="s">
        <v>115</v>
      </c>
      <c r="O79" s="4" t="s">
        <v>116</v>
      </c>
      <c r="P79" s="66"/>
      <c r="Q79" s="4" t="s">
        <v>115</v>
      </c>
      <c r="R79" s="4" t="s">
        <v>116</v>
      </c>
      <c r="S79" s="66"/>
      <c r="T79" s="4" t="s">
        <v>115</v>
      </c>
      <c r="U79" s="4" t="s">
        <v>116</v>
      </c>
      <c r="V79" s="69"/>
      <c r="W79" s="4" t="s">
        <v>115</v>
      </c>
      <c r="X79" s="4" t="s">
        <v>116</v>
      </c>
      <c r="Y79" s="64"/>
      <c r="Z79" s="20"/>
      <c r="AA79" s="20"/>
    </row>
    <row r="80" spans="2:29" x14ac:dyDescent="0.25">
      <c r="B80" s="9" t="s">
        <v>24</v>
      </c>
      <c r="C80" s="22" t="s">
        <v>25</v>
      </c>
      <c r="D80" s="23" t="s">
        <v>117</v>
      </c>
      <c r="E80" s="7">
        <v>489.4</v>
      </c>
      <c r="F80" s="7"/>
      <c r="G80" s="7">
        <v>489.4</v>
      </c>
      <c r="H80" s="7"/>
      <c r="I80" s="7"/>
      <c r="J80" s="7"/>
      <c r="K80" s="7"/>
      <c r="L80" s="7"/>
      <c r="M80" s="7"/>
      <c r="N80" s="7">
        <v>10.23</v>
      </c>
      <c r="O80" s="7"/>
      <c r="P80" s="7">
        <v>10.23</v>
      </c>
      <c r="Q80" s="7"/>
      <c r="R80" s="7"/>
      <c r="S80" s="7"/>
      <c r="T80" s="7"/>
      <c r="U80" s="7"/>
      <c r="V80" s="7"/>
      <c r="W80" s="7"/>
      <c r="X80" s="7"/>
      <c r="Y80" s="24"/>
      <c r="Z80" s="25"/>
      <c r="AA80" s="25"/>
    </row>
    <row r="81" spans="2:27" x14ac:dyDescent="0.25">
      <c r="B81" s="9"/>
      <c r="C81" s="22"/>
      <c r="D81" s="26" t="s">
        <v>18</v>
      </c>
      <c r="E81" s="8"/>
      <c r="F81" s="8"/>
      <c r="G81" s="8"/>
      <c r="H81" s="8"/>
      <c r="I81" s="8"/>
      <c r="J81" s="8"/>
      <c r="K81" s="8"/>
      <c r="L81" s="8"/>
      <c r="M81" s="8"/>
      <c r="N81" s="8"/>
      <c r="O81" s="8"/>
      <c r="P81" s="8"/>
      <c r="Q81" s="8"/>
      <c r="R81" s="8"/>
      <c r="S81" s="8"/>
      <c r="T81" s="8"/>
      <c r="U81" s="8"/>
      <c r="V81" s="8"/>
      <c r="W81" s="8"/>
      <c r="X81" s="8"/>
      <c r="Y81" s="27"/>
      <c r="Z81" s="25"/>
      <c r="AA81" s="25"/>
    </row>
    <row r="82" spans="2:27" x14ac:dyDescent="0.25">
      <c r="B82" s="9"/>
      <c r="C82" s="22" t="s">
        <v>26</v>
      </c>
      <c r="D82" s="23" t="s">
        <v>117</v>
      </c>
      <c r="E82" s="7">
        <v>147.12</v>
      </c>
      <c r="F82" s="7"/>
      <c r="G82" s="7">
        <v>147.12</v>
      </c>
      <c r="H82" s="7"/>
      <c r="I82" s="7"/>
      <c r="J82" s="7"/>
      <c r="K82" s="7"/>
      <c r="L82" s="7"/>
      <c r="M82" s="7"/>
      <c r="N82" s="7">
        <v>2.31</v>
      </c>
      <c r="O82" s="7"/>
      <c r="P82" s="7">
        <v>2.31</v>
      </c>
      <c r="Q82" s="7"/>
      <c r="R82" s="7"/>
      <c r="S82" s="7"/>
      <c r="T82" s="7"/>
      <c r="U82" s="7"/>
      <c r="V82" s="7"/>
      <c r="W82" s="7"/>
      <c r="X82" s="7"/>
      <c r="Y82" s="24"/>
      <c r="Z82" s="25"/>
      <c r="AA82" s="25"/>
    </row>
    <row r="83" spans="2:27" x14ac:dyDescent="0.25">
      <c r="B83" s="9"/>
      <c r="C83" s="22"/>
      <c r="D83" s="26" t="s">
        <v>18</v>
      </c>
      <c r="E83" s="8"/>
      <c r="F83" s="8"/>
      <c r="G83" s="8"/>
      <c r="H83" s="8"/>
      <c r="I83" s="8"/>
      <c r="J83" s="8"/>
      <c r="K83" s="8"/>
      <c r="L83" s="8"/>
      <c r="M83" s="8"/>
      <c r="N83" s="8"/>
      <c r="O83" s="8"/>
      <c r="P83" s="8"/>
      <c r="Q83" s="8"/>
      <c r="R83" s="8"/>
      <c r="S83" s="8"/>
      <c r="T83" s="8"/>
      <c r="U83" s="8"/>
      <c r="V83" s="8"/>
      <c r="W83" s="8"/>
      <c r="X83" s="8"/>
      <c r="Y83" s="27"/>
      <c r="Z83" s="25"/>
      <c r="AA83" s="25"/>
    </row>
    <row r="84" spans="2:27" x14ac:dyDescent="0.25">
      <c r="B84" s="9"/>
      <c r="C84" s="22" t="s">
        <v>27</v>
      </c>
      <c r="D84" s="23" t="s">
        <v>117</v>
      </c>
      <c r="E84" s="7">
        <v>53.75</v>
      </c>
      <c r="F84" s="7"/>
      <c r="G84" s="7">
        <v>53.75</v>
      </c>
      <c r="H84" s="7"/>
      <c r="I84" s="7"/>
      <c r="J84" s="7"/>
      <c r="K84" s="7"/>
      <c r="L84" s="7"/>
      <c r="M84" s="7"/>
      <c r="N84" s="7">
        <v>23.7</v>
      </c>
      <c r="O84" s="7"/>
      <c r="P84" s="7">
        <v>23.7</v>
      </c>
      <c r="Q84" s="7"/>
      <c r="R84" s="7"/>
      <c r="S84" s="7"/>
      <c r="T84" s="7"/>
      <c r="U84" s="7"/>
      <c r="V84" s="7"/>
      <c r="W84" s="7"/>
      <c r="X84" s="7"/>
      <c r="Y84" s="24"/>
      <c r="Z84" s="25"/>
      <c r="AA84" s="25"/>
    </row>
    <row r="85" spans="2:27" x14ac:dyDescent="0.25">
      <c r="B85" s="9"/>
      <c r="C85" s="22"/>
      <c r="D85" s="26" t="s">
        <v>18</v>
      </c>
      <c r="E85" s="8"/>
      <c r="F85" s="8"/>
      <c r="G85" s="8"/>
      <c r="H85" s="8"/>
      <c r="I85" s="8"/>
      <c r="J85" s="8"/>
      <c r="K85" s="8"/>
      <c r="L85" s="8"/>
      <c r="M85" s="8"/>
      <c r="N85" s="8"/>
      <c r="O85" s="8"/>
      <c r="P85" s="8"/>
      <c r="Q85" s="8"/>
      <c r="R85" s="8"/>
      <c r="S85" s="8"/>
      <c r="T85" s="8"/>
      <c r="U85" s="8"/>
      <c r="V85" s="8"/>
      <c r="W85" s="8"/>
      <c r="X85" s="8"/>
      <c r="Y85" s="27"/>
      <c r="Z85" s="25"/>
      <c r="AA85" s="25"/>
    </row>
    <row r="86" spans="2:27" x14ac:dyDescent="0.25">
      <c r="B86" s="9"/>
      <c r="C86" s="22" t="s">
        <v>28</v>
      </c>
      <c r="D86" s="23" t="s">
        <v>117</v>
      </c>
      <c r="E86" s="7">
        <v>21.64</v>
      </c>
      <c r="F86" s="7"/>
      <c r="G86" s="7">
        <v>21.64</v>
      </c>
      <c r="H86" s="7"/>
      <c r="I86" s="7"/>
      <c r="J86" s="7"/>
      <c r="K86" s="7"/>
      <c r="L86" s="7"/>
      <c r="M86" s="7"/>
      <c r="N86" s="7">
        <v>13.46</v>
      </c>
      <c r="O86" s="7"/>
      <c r="P86" s="7">
        <v>13.46</v>
      </c>
      <c r="Q86" s="7"/>
      <c r="R86" s="7"/>
      <c r="S86" s="7"/>
      <c r="T86" s="7"/>
      <c r="U86" s="7"/>
      <c r="V86" s="7"/>
      <c r="W86" s="7"/>
      <c r="X86" s="7"/>
      <c r="Y86" s="24"/>
      <c r="Z86" s="25"/>
      <c r="AA86" s="25"/>
    </row>
    <row r="87" spans="2:27" x14ac:dyDescent="0.25">
      <c r="B87" s="9"/>
      <c r="C87" s="22"/>
      <c r="D87" s="26" t="s">
        <v>18</v>
      </c>
      <c r="E87" s="8"/>
      <c r="F87" s="8"/>
      <c r="G87" s="8"/>
      <c r="H87" s="8"/>
      <c r="I87" s="8"/>
      <c r="J87" s="8"/>
      <c r="K87" s="8"/>
      <c r="L87" s="8"/>
      <c r="M87" s="8"/>
      <c r="N87" s="8"/>
      <c r="O87" s="8"/>
      <c r="P87" s="8"/>
      <c r="Q87" s="8"/>
      <c r="R87" s="8"/>
      <c r="S87" s="8"/>
      <c r="T87" s="8"/>
      <c r="U87" s="8"/>
      <c r="V87" s="8"/>
      <c r="W87" s="8"/>
      <c r="X87" s="8"/>
      <c r="Y87" s="27"/>
      <c r="Z87" s="25"/>
      <c r="AA87" s="25"/>
    </row>
    <row r="88" spans="2:27" x14ac:dyDescent="0.25">
      <c r="B88" s="9"/>
      <c r="C88" s="22" t="s">
        <v>29</v>
      </c>
      <c r="D88" s="23" t="s">
        <v>117</v>
      </c>
      <c r="E88" s="7">
        <v>155.66</v>
      </c>
      <c r="F88" s="7"/>
      <c r="G88" s="7">
        <v>155.66</v>
      </c>
      <c r="H88" s="7"/>
      <c r="I88" s="7"/>
      <c r="J88" s="7"/>
      <c r="K88" s="7"/>
      <c r="L88" s="7"/>
      <c r="M88" s="7"/>
      <c r="N88" s="7"/>
      <c r="O88" s="7"/>
      <c r="P88" s="7"/>
      <c r="Q88" s="7"/>
      <c r="R88" s="7"/>
      <c r="S88" s="7"/>
      <c r="T88" s="7"/>
      <c r="U88" s="7"/>
      <c r="V88" s="7"/>
      <c r="W88" s="7"/>
      <c r="X88" s="7"/>
      <c r="Y88" s="24"/>
      <c r="Z88" s="25"/>
      <c r="AA88" s="25"/>
    </row>
    <row r="89" spans="2:27" x14ac:dyDescent="0.25">
      <c r="B89" s="9"/>
      <c r="C89" s="22"/>
      <c r="D89" s="26" t="s">
        <v>18</v>
      </c>
      <c r="E89" s="8"/>
      <c r="F89" s="8"/>
      <c r="G89" s="8"/>
      <c r="H89" s="8"/>
      <c r="I89" s="8"/>
      <c r="J89" s="8"/>
      <c r="K89" s="8"/>
      <c r="L89" s="8"/>
      <c r="M89" s="8"/>
      <c r="N89" s="8"/>
      <c r="O89" s="8"/>
      <c r="P89" s="8"/>
      <c r="Q89" s="8"/>
      <c r="R89" s="8"/>
      <c r="S89" s="8"/>
      <c r="T89" s="8"/>
      <c r="U89" s="8"/>
      <c r="V89" s="8"/>
      <c r="W89" s="8"/>
      <c r="X89" s="8"/>
      <c r="Y89" s="27"/>
      <c r="Z89" s="25"/>
      <c r="AA89" s="25"/>
    </row>
    <row r="90" spans="2:27" x14ac:dyDescent="0.25">
      <c r="B90" s="28" t="s">
        <v>118</v>
      </c>
      <c r="C90" s="29"/>
      <c r="D90" s="29"/>
      <c r="E90" s="12">
        <f>SUM(E88,E86,E84,E82,E80)</f>
        <v>867.56999999999994</v>
      </c>
      <c r="F90" s="12"/>
      <c r="G90" s="12">
        <f t="shared" ref="G90" si="21">SUM(G88,G86,G84,G82,G80)</f>
        <v>867.56999999999994</v>
      </c>
      <c r="H90" s="12"/>
      <c r="I90" s="12"/>
      <c r="J90" s="12"/>
      <c r="K90" s="12"/>
      <c r="L90" s="12"/>
      <c r="M90" s="12"/>
      <c r="N90" s="12">
        <v>49.7</v>
      </c>
      <c r="O90" s="12"/>
      <c r="P90" s="12">
        <v>49.7</v>
      </c>
      <c r="Q90" s="12"/>
      <c r="R90" s="12"/>
      <c r="S90" s="12"/>
      <c r="T90" s="12"/>
      <c r="U90" s="12"/>
      <c r="V90" s="12"/>
      <c r="W90" s="12"/>
      <c r="X90" s="12"/>
      <c r="Y90" s="30"/>
      <c r="Z90" s="31"/>
      <c r="AA90" s="31"/>
    </row>
    <row r="91" spans="2:27" x14ac:dyDescent="0.25">
      <c r="B91" s="10" t="s">
        <v>119</v>
      </c>
      <c r="C91" s="11"/>
      <c r="D91" s="11"/>
      <c r="E91" s="13"/>
      <c r="F91" s="13"/>
      <c r="G91" s="13"/>
      <c r="H91" s="13"/>
      <c r="I91" s="13"/>
      <c r="J91" s="13"/>
      <c r="K91" s="13"/>
      <c r="L91" s="13"/>
      <c r="M91" s="13"/>
      <c r="N91" s="13"/>
      <c r="O91" s="13"/>
      <c r="P91" s="13"/>
      <c r="Q91" s="13"/>
      <c r="R91" s="13"/>
      <c r="S91" s="13"/>
      <c r="T91" s="13"/>
      <c r="U91" s="13"/>
      <c r="V91" s="13"/>
      <c r="W91" s="13"/>
      <c r="X91" s="13"/>
      <c r="Y91" s="32"/>
      <c r="Z91" s="31"/>
      <c r="AA91" s="31"/>
    </row>
    <row r="92" spans="2:27" x14ac:dyDescent="0.25">
      <c r="B92" s="9" t="s">
        <v>31</v>
      </c>
      <c r="C92" s="22" t="s">
        <v>32</v>
      </c>
      <c r="D92" s="23" t="s">
        <v>117</v>
      </c>
      <c r="E92" s="7"/>
      <c r="F92" s="7"/>
      <c r="G92" s="7"/>
      <c r="H92" s="7"/>
      <c r="I92" s="7"/>
      <c r="J92" s="7"/>
      <c r="K92" s="7"/>
      <c r="L92" s="7"/>
      <c r="M92" s="7"/>
      <c r="N92" s="7"/>
      <c r="O92" s="7"/>
      <c r="P92" s="7"/>
      <c r="Q92" s="7"/>
      <c r="R92" s="7"/>
      <c r="S92" s="7"/>
      <c r="T92" s="7"/>
      <c r="U92" s="7"/>
      <c r="V92" s="7"/>
      <c r="W92" s="7"/>
      <c r="X92" s="7"/>
      <c r="Y92" s="24"/>
      <c r="Z92" s="25"/>
      <c r="AA92" s="25"/>
    </row>
    <row r="93" spans="2:27" x14ac:dyDescent="0.25">
      <c r="B93" s="9"/>
      <c r="C93" s="22"/>
      <c r="D93" s="26" t="s">
        <v>18</v>
      </c>
      <c r="E93" s="8"/>
      <c r="F93" s="8"/>
      <c r="G93" s="8"/>
      <c r="H93" s="8"/>
      <c r="I93" s="8"/>
      <c r="J93" s="8"/>
      <c r="K93" s="8"/>
      <c r="L93" s="8"/>
      <c r="M93" s="8"/>
      <c r="N93" s="8"/>
      <c r="O93" s="8"/>
      <c r="P93" s="8"/>
      <c r="Q93" s="8">
        <v>82768</v>
      </c>
      <c r="R93" s="8"/>
      <c r="S93" s="8">
        <v>82768</v>
      </c>
      <c r="T93" s="8">
        <v>5860</v>
      </c>
      <c r="U93" s="8"/>
      <c r="V93" s="8">
        <v>5860</v>
      </c>
      <c r="W93" s="8"/>
      <c r="X93" s="8"/>
      <c r="Y93" s="27"/>
      <c r="Z93" s="25"/>
      <c r="AA93" s="25"/>
    </row>
    <row r="94" spans="2:27" x14ac:dyDescent="0.25">
      <c r="B94" s="9"/>
      <c r="C94" s="22" t="s">
        <v>33</v>
      </c>
      <c r="D94" s="23" t="s">
        <v>117</v>
      </c>
      <c r="E94" s="7"/>
      <c r="F94" s="7"/>
      <c r="G94" s="7"/>
      <c r="H94" s="7"/>
      <c r="I94" s="7"/>
      <c r="J94" s="7"/>
      <c r="K94" s="7"/>
      <c r="L94" s="7"/>
      <c r="M94" s="7"/>
      <c r="N94" s="7"/>
      <c r="O94" s="7"/>
      <c r="P94" s="7"/>
      <c r="Q94" s="7"/>
      <c r="R94" s="7"/>
      <c r="S94" s="7"/>
      <c r="T94" s="7"/>
      <c r="U94" s="7"/>
      <c r="V94" s="7"/>
      <c r="W94" s="7">
        <v>11.25</v>
      </c>
      <c r="X94" s="7"/>
      <c r="Y94" s="24">
        <v>11.25</v>
      </c>
      <c r="Z94" s="25"/>
      <c r="AA94" s="25"/>
    </row>
    <row r="95" spans="2:27" x14ac:dyDescent="0.25">
      <c r="B95" s="9"/>
      <c r="C95" s="22"/>
      <c r="D95" s="26" t="s">
        <v>18</v>
      </c>
      <c r="E95" s="8"/>
      <c r="F95" s="8"/>
      <c r="G95" s="8"/>
      <c r="H95" s="8"/>
      <c r="I95" s="8"/>
      <c r="J95" s="8"/>
      <c r="K95" s="8"/>
      <c r="L95" s="8"/>
      <c r="M95" s="8"/>
      <c r="N95" s="8"/>
      <c r="O95" s="8"/>
      <c r="P95" s="8"/>
      <c r="Q95" s="8">
        <v>79836</v>
      </c>
      <c r="R95" s="8"/>
      <c r="S95" s="8">
        <v>79836</v>
      </c>
      <c r="T95" s="8">
        <v>33354</v>
      </c>
      <c r="U95" s="8"/>
      <c r="V95" s="8">
        <v>33354</v>
      </c>
      <c r="W95" s="8"/>
      <c r="X95" s="8"/>
      <c r="Y95" s="27"/>
      <c r="Z95" s="25"/>
      <c r="AA95" s="25"/>
    </row>
    <row r="96" spans="2:27" x14ac:dyDescent="0.25">
      <c r="B96" s="9"/>
      <c r="C96" s="22" t="s">
        <v>34</v>
      </c>
      <c r="D96" s="23" t="s">
        <v>117</v>
      </c>
      <c r="E96" s="7"/>
      <c r="F96" s="7"/>
      <c r="G96" s="7"/>
      <c r="H96" s="7"/>
      <c r="I96" s="7"/>
      <c r="J96" s="7"/>
      <c r="K96" s="7"/>
      <c r="L96" s="7"/>
      <c r="M96" s="7"/>
      <c r="N96" s="7"/>
      <c r="O96" s="7"/>
      <c r="P96" s="7"/>
      <c r="Q96" s="7"/>
      <c r="R96" s="7"/>
      <c r="S96" s="7"/>
      <c r="T96" s="7"/>
      <c r="U96" s="7"/>
      <c r="V96" s="7"/>
      <c r="W96" s="7"/>
      <c r="X96" s="7"/>
      <c r="Y96" s="24"/>
      <c r="Z96" s="25"/>
      <c r="AA96" s="25"/>
    </row>
    <row r="97" spans="2:27" x14ac:dyDescent="0.25">
      <c r="B97" s="9"/>
      <c r="C97" s="22"/>
      <c r="D97" s="26" t="s">
        <v>18</v>
      </c>
      <c r="E97" s="8"/>
      <c r="F97" s="8"/>
      <c r="G97" s="8"/>
      <c r="H97" s="8"/>
      <c r="I97" s="8"/>
      <c r="J97" s="8"/>
      <c r="K97" s="8"/>
      <c r="L97" s="8"/>
      <c r="M97" s="8"/>
      <c r="N97" s="8"/>
      <c r="O97" s="8"/>
      <c r="P97" s="8"/>
      <c r="Q97" s="8">
        <v>8789</v>
      </c>
      <c r="R97" s="8"/>
      <c r="S97" s="8">
        <v>8789</v>
      </c>
      <c r="T97" s="8">
        <v>2952</v>
      </c>
      <c r="U97" s="8"/>
      <c r="V97" s="8">
        <v>2952</v>
      </c>
      <c r="W97" s="8"/>
      <c r="X97" s="8"/>
      <c r="Y97" s="27"/>
      <c r="Z97" s="25"/>
      <c r="AA97" s="25"/>
    </row>
    <row r="98" spans="2:27" x14ac:dyDescent="0.25">
      <c r="B98" s="28" t="s">
        <v>120</v>
      </c>
      <c r="C98" s="29"/>
      <c r="D98" s="29"/>
      <c r="E98" s="12"/>
      <c r="F98" s="12"/>
      <c r="G98" s="12"/>
      <c r="H98" s="12"/>
      <c r="I98" s="12"/>
      <c r="J98" s="12"/>
      <c r="K98" s="12"/>
      <c r="L98" s="12"/>
      <c r="M98" s="12"/>
      <c r="N98" s="12"/>
      <c r="O98" s="12"/>
      <c r="P98" s="12"/>
      <c r="Q98" s="12"/>
      <c r="R98" s="12"/>
      <c r="S98" s="12"/>
      <c r="T98" s="12"/>
      <c r="U98" s="12"/>
      <c r="V98" s="12"/>
      <c r="W98" s="12">
        <v>11.25</v>
      </c>
      <c r="X98" s="12"/>
      <c r="Y98" s="30">
        <v>11.25</v>
      </c>
      <c r="Z98" s="31"/>
      <c r="AA98" s="31"/>
    </row>
    <row r="99" spans="2:27" x14ac:dyDescent="0.25">
      <c r="B99" s="10" t="s">
        <v>121</v>
      </c>
      <c r="C99" s="11"/>
      <c r="D99" s="11"/>
      <c r="E99" s="13"/>
      <c r="F99" s="13"/>
      <c r="G99" s="13"/>
      <c r="H99" s="13"/>
      <c r="I99" s="13"/>
      <c r="J99" s="13"/>
      <c r="K99" s="13"/>
      <c r="L99" s="13"/>
      <c r="M99" s="13"/>
      <c r="N99" s="13"/>
      <c r="O99" s="13"/>
      <c r="P99" s="13"/>
      <c r="Q99" s="13">
        <v>171393</v>
      </c>
      <c r="R99" s="13"/>
      <c r="S99" s="13">
        <v>171393</v>
      </c>
      <c r="T99" s="13">
        <v>42166</v>
      </c>
      <c r="U99" s="13"/>
      <c r="V99" s="13">
        <v>42166</v>
      </c>
      <c r="W99" s="13"/>
      <c r="X99" s="13"/>
      <c r="Y99" s="32"/>
      <c r="Z99" s="31"/>
      <c r="AA99" s="31"/>
    </row>
    <row r="100" spans="2:27" x14ac:dyDescent="0.25">
      <c r="B100" s="9" t="s">
        <v>39</v>
      </c>
      <c r="C100" s="22" t="s">
        <v>41</v>
      </c>
      <c r="D100" s="23" t="s">
        <v>117</v>
      </c>
      <c r="E100" s="7"/>
      <c r="F100" s="61">
        <v>621.29999999999995</v>
      </c>
      <c r="G100" s="7">
        <f>SUM(E100:F100)</f>
        <v>621.29999999999995</v>
      </c>
      <c r="H100" s="7"/>
      <c r="I100" s="7"/>
      <c r="J100" s="7"/>
      <c r="K100" s="7"/>
      <c r="L100" s="7"/>
      <c r="M100" s="7"/>
      <c r="N100" s="7"/>
      <c r="O100" s="7"/>
      <c r="P100" s="7"/>
      <c r="Q100" s="7"/>
      <c r="R100" s="7"/>
      <c r="S100" s="7"/>
      <c r="T100" s="7">
        <v>10</v>
      </c>
      <c r="U100" s="7">
        <v>27</v>
      </c>
      <c r="V100" s="7">
        <v>37</v>
      </c>
      <c r="W100" s="7"/>
      <c r="X100" s="7"/>
      <c r="Y100" s="24"/>
      <c r="Z100" s="25"/>
      <c r="AA100" s="25"/>
    </row>
    <row r="101" spans="2:27" x14ac:dyDescent="0.25">
      <c r="B101" s="9"/>
      <c r="C101" s="22"/>
      <c r="D101" s="26" t="s">
        <v>18</v>
      </c>
      <c r="E101" s="8"/>
      <c r="F101" s="8"/>
      <c r="G101" s="8"/>
      <c r="H101" s="8"/>
      <c r="I101" s="8"/>
      <c r="J101" s="8"/>
      <c r="K101" s="8"/>
      <c r="L101" s="8"/>
      <c r="M101" s="8"/>
      <c r="N101" s="8"/>
      <c r="O101" s="8"/>
      <c r="P101" s="8"/>
      <c r="Q101" s="8"/>
      <c r="R101" s="8"/>
      <c r="S101" s="8"/>
      <c r="T101" s="8"/>
      <c r="U101" s="8"/>
      <c r="V101" s="8"/>
      <c r="W101" s="8"/>
      <c r="X101" s="8"/>
      <c r="Y101" s="27"/>
      <c r="Z101" s="25"/>
      <c r="AA101" s="25"/>
    </row>
    <row r="102" spans="2:27" x14ac:dyDescent="0.25">
      <c r="B102" s="28" t="s">
        <v>122</v>
      </c>
      <c r="C102" s="29"/>
      <c r="D102" s="29"/>
      <c r="E102" s="12"/>
      <c r="F102" s="12">
        <f>SUM(F100)</f>
        <v>621.29999999999995</v>
      </c>
      <c r="G102" s="12">
        <f>SUM(G100)</f>
        <v>621.29999999999995</v>
      </c>
      <c r="H102" s="12"/>
      <c r="I102" s="12"/>
      <c r="J102" s="12"/>
      <c r="K102" s="12"/>
      <c r="L102" s="12"/>
      <c r="M102" s="12"/>
      <c r="N102" s="12"/>
      <c r="O102" s="12"/>
      <c r="P102" s="12"/>
      <c r="Q102" s="12"/>
      <c r="R102" s="12"/>
      <c r="S102" s="12"/>
      <c r="T102" s="12">
        <v>10</v>
      </c>
      <c r="U102" s="12">
        <v>27</v>
      </c>
      <c r="V102" s="12">
        <v>37</v>
      </c>
      <c r="W102" s="12"/>
      <c r="X102" s="12"/>
      <c r="Y102" s="30"/>
      <c r="Z102" s="31"/>
      <c r="AA102" s="31"/>
    </row>
    <row r="103" spans="2:27" x14ac:dyDescent="0.25">
      <c r="B103" s="10" t="s">
        <v>123</v>
      </c>
      <c r="C103" s="11"/>
      <c r="D103" s="11"/>
      <c r="E103" s="13"/>
      <c r="F103" s="13"/>
      <c r="G103" s="13"/>
      <c r="H103" s="13"/>
      <c r="I103" s="13"/>
      <c r="J103" s="13"/>
      <c r="K103" s="13"/>
      <c r="L103" s="13"/>
      <c r="M103" s="13"/>
      <c r="N103" s="13"/>
      <c r="O103" s="13"/>
      <c r="P103" s="13"/>
      <c r="Q103" s="13"/>
      <c r="R103" s="13"/>
      <c r="S103" s="13"/>
      <c r="T103" s="13"/>
      <c r="U103" s="13"/>
      <c r="V103" s="13"/>
      <c r="W103" s="13"/>
      <c r="X103" s="13"/>
      <c r="Y103" s="32"/>
      <c r="Z103" s="31"/>
      <c r="AA103" s="31"/>
    </row>
    <row r="104" spans="2:27" x14ac:dyDescent="0.25">
      <c r="B104" s="33" t="s">
        <v>44</v>
      </c>
      <c r="C104" s="2" t="s">
        <v>45</v>
      </c>
      <c r="D104" s="23" t="s">
        <v>117</v>
      </c>
      <c r="E104" s="7"/>
      <c r="F104" s="7"/>
      <c r="G104" s="7"/>
      <c r="H104" s="7"/>
      <c r="I104" s="7"/>
      <c r="J104" s="7"/>
      <c r="K104" s="7"/>
      <c r="L104" s="7"/>
      <c r="M104" s="7"/>
      <c r="N104" s="7"/>
      <c r="O104" s="7"/>
      <c r="P104" s="7"/>
      <c r="Q104" s="7">
        <v>3774</v>
      </c>
      <c r="R104" s="7"/>
      <c r="S104" s="7">
        <v>3774</v>
      </c>
      <c r="T104" s="7"/>
      <c r="U104" s="7"/>
      <c r="V104" s="7"/>
      <c r="W104" s="7"/>
      <c r="X104" s="7"/>
      <c r="Y104" s="24"/>
      <c r="Z104" s="25"/>
      <c r="AA104" s="25"/>
    </row>
    <row r="105" spans="2:27" x14ac:dyDescent="0.25">
      <c r="B105" s="9"/>
      <c r="C105" s="22"/>
      <c r="D105" s="26" t="s">
        <v>18</v>
      </c>
      <c r="E105" s="8"/>
      <c r="F105" s="8"/>
      <c r="G105" s="8"/>
      <c r="H105" s="8"/>
      <c r="I105" s="8"/>
      <c r="J105" s="8"/>
      <c r="K105" s="8"/>
      <c r="L105" s="8"/>
      <c r="M105" s="8"/>
      <c r="N105" s="8"/>
      <c r="O105" s="8"/>
      <c r="P105" s="8"/>
      <c r="Q105" s="8"/>
      <c r="R105" s="8"/>
      <c r="S105" s="8"/>
      <c r="T105" s="8"/>
      <c r="U105" s="8"/>
      <c r="V105" s="8"/>
      <c r="W105" s="8"/>
      <c r="X105" s="8"/>
      <c r="Y105" s="27"/>
      <c r="Z105" s="25"/>
      <c r="AA105" s="25"/>
    </row>
    <row r="106" spans="2:27" x14ac:dyDescent="0.25">
      <c r="B106" s="28" t="s">
        <v>124</v>
      </c>
      <c r="C106" s="29"/>
      <c r="D106" s="29"/>
      <c r="E106" s="12"/>
      <c r="F106" s="12"/>
      <c r="G106" s="12"/>
      <c r="H106" s="12"/>
      <c r="I106" s="12"/>
      <c r="J106" s="12"/>
      <c r="K106" s="12"/>
      <c r="L106" s="12"/>
      <c r="M106" s="12"/>
      <c r="N106" s="12"/>
      <c r="O106" s="12"/>
      <c r="P106" s="12"/>
      <c r="Q106" s="12">
        <v>3774</v>
      </c>
      <c r="R106" s="12"/>
      <c r="S106" s="12">
        <v>3774</v>
      </c>
      <c r="T106" s="12"/>
      <c r="U106" s="12"/>
      <c r="V106" s="12"/>
      <c r="W106" s="12"/>
      <c r="X106" s="12"/>
      <c r="Y106" s="30"/>
      <c r="Z106" s="31"/>
      <c r="AA106" s="31"/>
    </row>
    <row r="107" spans="2:27" x14ac:dyDescent="0.25">
      <c r="B107" s="10" t="s">
        <v>125</v>
      </c>
      <c r="C107" s="11"/>
      <c r="D107" s="11"/>
      <c r="E107" s="13"/>
      <c r="F107" s="13"/>
      <c r="G107" s="13"/>
      <c r="H107" s="13"/>
      <c r="I107" s="13"/>
      <c r="J107" s="13"/>
      <c r="K107" s="13"/>
      <c r="L107" s="13"/>
      <c r="M107" s="13"/>
      <c r="N107" s="13"/>
      <c r="O107" s="13"/>
      <c r="P107" s="13"/>
      <c r="Q107" s="13"/>
      <c r="R107" s="13"/>
      <c r="S107" s="13"/>
      <c r="T107" s="13"/>
      <c r="U107" s="13"/>
      <c r="V107" s="13"/>
      <c r="W107" s="13"/>
      <c r="X107" s="13"/>
      <c r="Y107" s="32"/>
      <c r="Z107" s="31"/>
      <c r="AA107" s="31"/>
    </row>
    <row r="108" spans="2:27" x14ac:dyDescent="0.25">
      <c r="B108" s="9" t="s">
        <v>49</v>
      </c>
      <c r="C108" s="22" t="s">
        <v>50</v>
      </c>
      <c r="D108" s="23" t="s">
        <v>117</v>
      </c>
      <c r="E108" s="7"/>
      <c r="F108" s="7">
        <v>63.05</v>
      </c>
      <c r="G108" s="7">
        <v>63.05</v>
      </c>
      <c r="H108" s="7"/>
      <c r="I108" s="7"/>
      <c r="J108" s="7"/>
      <c r="K108" s="7"/>
      <c r="L108" s="7"/>
      <c r="M108" s="7"/>
      <c r="N108" s="7">
        <v>10.45</v>
      </c>
      <c r="O108" s="7">
        <v>5.62</v>
      </c>
      <c r="P108" s="7">
        <v>16.07</v>
      </c>
      <c r="Q108" s="7">
        <v>76705.42</v>
      </c>
      <c r="R108" s="7"/>
      <c r="S108" s="7">
        <v>76705.42</v>
      </c>
      <c r="T108" s="7"/>
      <c r="U108" s="7"/>
      <c r="V108" s="7"/>
      <c r="W108" s="7">
        <v>622.82000000000005</v>
      </c>
      <c r="X108" s="7"/>
      <c r="Y108" s="24">
        <v>622.82000000000005</v>
      </c>
      <c r="Z108" s="25"/>
      <c r="AA108" s="25"/>
    </row>
    <row r="109" spans="2:27" x14ac:dyDescent="0.25">
      <c r="B109" s="9"/>
      <c r="C109" s="22"/>
      <c r="D109" s="26" t="s">
        <v>18</v>
      </c>
      <c r="E109" s="8"/>
      <c r="F109" s="8">
        <v>0</v>
      </c>
      <c r="G109" s="8">
        <v>0</v>
      </c>
      <c r="H109" s="8"/>
      <c r="I109" s="8"/>
      <c r="J109" s="8"/>
      <c r="K109" s="8"/>
      <c r="L109" s="8"/>
      <c r="M109" s="8"/>
      <c r="N109" s="8">
        <v>2222.7399999999998</v>
      </c>
      <c r="O109" s="8"/>
      <c r="P109" s="8">
        <v>2222.7399999999998</v>
      </c>
      <c r="Q109" s="8">
        <v>40682.9</v>
      </c>
      <c r="R109" s="8"/>
      <c r="S109" s="8">
        <v>40682.9</v>
      </c>
      <c r="T109" s="8"/>
      <c r="U109" s="8"/>
      <c r="V109" s="8"/>
      <c r="W109" s="8">
        <v>1851.29</v>
      </c>
      <c r="X109" s="8"/>
      <c r="Y109" s="27">
        <v>1851.29</v>
      </c>
      <c r="Z109" s="25"/>
      <c r="AA109" s="25"/>
    </row>
    <row r="110" spans="2:27" x14ac:dyDescent="0.25">
      <c r="B110" s="9"/>
      <c r="C110" s="22" t="s">
        <v>51</v>
      </c>
      <c r="D110" s="23" t="s">
        <v>117</v>
      </c>
      <c r="E110" s="7"/>
      <c r="F110" s="7"/>
      <c r="G110" s="7"/>
      <c r="H110" s="7"/>
      <c r="I110" s="7"/>
      <c r="J110" s="7"/>
      <c r="K110" s="7"/>
      <c r="L110" s="7"/>
      <c r="M110" s="7"/>
      <c r="N110" s="7">
        <v>0.05</v>
      </c>
      <c r="O110" s="7">
        <v>35.229999999999997</v>
      </c>
      <c r="P110" s="7">
        <v>35.279999999999994</v>
      </c>
      <c r="Q110" s="7">
        <v>70000</v>
      </c>
      <c r="R110" s="7"/>
      <c r="S110" s="7">
        <v>70000</v>
      </c>
      <c r="T110" s="7"/>
      <c r="U110" s="7"/>
      <c r="V110" s="7"/>
      <c r="W110" s="7">
        <v>9</v>
      </c>
      <c r="X110" s="7"/>
      <c r="Y110" s="24">
        <v>9</v>
      </c>
      <c r="Z110" s="25"/>
      <c r="AA110" s="25"/>
    </row>
    <row r="111" spans="2:27" x14ac:dyDescent="0.25">
      <c r="B111" s="9"/>
      <c r="C111" s="22"/>
      <c r="D111" s="26" t="s">
        <v>18</v>
      </c>
      <c r="E111" s="8"/>
      <c r="F111" s="8"/>
      <c r="G111" s="8"/>
      <c r="H111" s="8"/>
      <c r="I111" s="8"/>
      <c r="J111" s="8"/>
      <c r="K111" s="8"/>
      <c r="L111" s="8"/>
      <c r="M111" s="8"/>
      <c r="N111" s="8">
        <v>3</v>
      </c>
      <c r="O111" s="8"/>
      <c r="P111" s="8">
        <v>3</v>
      </c>
      <c r="Q111" s="8">
        <v>156291</v>
      </c>
      <c r="R111" s="8"/>
      <c r="S111" s="8">
        <v>156291</v>
      </c>
      <c r="T111" s="8"/>
      <c r="U111" s="8"/>
      <c r="V111" s="8"/>
      <c r="W111" s="8">
        <v>130</v>
      </c>
      <c r="X111" s="8"/>
      <c r="Y111" s="27">
        <v>130</v>
      </c>
      <c r="Z111" s="25"/>
      <c r="AA111" s="25"/>
    </row>
    <row r="112" spans="2:27" x14ac:dyDescent="0.25">
      <c r="B112" s="9"/>
      <c r="C112" s="22" t="s">
        <v>52</v>
      </c>
      <c r="D112" s="23" t="s">
        <v>117</v>
      </c>
      <c r="E112" s="61">
        <v>200</v>
      </c>
      <c r="F112" s="7">
        <v>10.85</v>
      </c>
      <c r="G112" s="7">
        <v>210.85</v>
      </c>
      <c r="H112" s="7"/>
      <c r="I112" s="7"/>
      <c r="J112" s="7"/>
      <c r="K112" s="7"/>
      <c r="L112" s="7"/>
      <c r="M112" s="7"/>
      <c r="N112" s="7"/>
      <c r="O112" s="7">
        <v>0.91</v>
      </c>
      <c r="P112" s="7">
        <v>0.91</v>
      </c>
      <c r="Q112" s="7"/>
      <c r="R112" s="7"/>
      <c r="S112" s="7"/>
      <c r="T112" s="7"/>
      <c r="U112" s="7"/>
      <c r="V112" s="7"/>
      <c r="W112" s="7">
        <v>484</v>
      </c>
      <c r="X112" s="7"/>
      <c r="Y112" s="24">
        <v>484</v>
      </c>
      <c r="Z112" s="25"/>
      <c r="AA112" s="25"/>
    </row>
    <row r="113" spans="2:27" x14ac:dyDescent="0.25">
      <c r="B113" s="9"/>
      <c r="C113" s="22"/>
      <c r="D113" s="26" t="s">
        <v>18</v>
      </c>
      <c r="E113" s="8">
        <v>397.92</v>
      </c>
      <c r="F113" s="8">
        <v>0</v>
      </c>
      <c r="G113" s="8">
        <v>397.92</v>
      </c>
      <c r="H113" s="8"/>
      <c r="I113" s="8"/>
      <c r="J113" s="8"/>
      <c r="K113" s="8"/>
      <c r="L113" s="8"/>
      <c r="M113" s="8"/>
      <c r="N113" s="8"/>
      <c r="O113" s="8"/>
      <c r="P113" s="8"/>
      <c r="Q113" s="8">
        <v>45177</v>
      </c>
      <c r="R113" s="8"/>
      <c r="S113" s="8">
        <v>45177</v>
      </c>
      <c r="T113" s="8"/>
      <c r="U113" s="8"/>
      <c r="V113" s="8"/>
      <c r="W113" s="8"/>
      <c r="X113" s="8"/>
      <c r="Y113" s="27"/>
      <c r="Z113" s="25"/>
      <c r="AA113" s="25"/>
    </row>
    <row r="114" spans="2:27" x14ac:dyDescent="0.25">
      <c r="B114" s="9"/>
      <c r="C114" s="22" t="s">
        <v>53</v>
      </c>
      <c r="D114" s="23" t="s">
        <v>117</v>
      </c>
      <c r="E114" s="7"/>
      <c r="F114" s="7"/>
      <c r="G114" s="7"/>
      <c r="H114" s="7"/>
      <c r="I114" s="7"/>
      <c r="J114" s="7"/>
      <c r="K114" s="7"/>
      <c r="L114" s="7"/>
      <c r="M114" s="7"/>
      <c r="N114" s="7"/>
      <c r="O114" s="7">
        <v>6.3</v>
      </c>
      <c r="P114" s="7">
        <v>6.3</v>
      </c>
      <c r="Q114" s="7">
        <v>7204</v>
      </c>
      <c r="R114" s="7"/>
      <c r="S114" s="7">
        <v>7204</v>
      </c>
      <c r="T114" s="7"/>
      <c r="U114" s="7"/>
      <c r="V114" s="7"/>
      <c r="W114" s="7"/>
      <c r="X114" s="7"/>
      <c r="Y114" s="24"/>
      <c r="Z114" s="25"/>
      <c r="AA114" s="25"/>
    </row>
    <row r="115" spans="2:27" x14ac:dyDescent="0.25">
      <c r="B115" s="9"/>
      <c r="C115" s="22"/>
      <c r="D115" s="26" t="s">
        <v>18</v>
      </c>
      <c r="E115" s="8"/>
      <c r="F115" s="8"/>
      <c r="G115" s="8"/>
      <c r="H115" s="8"/>
      <c r="I115" s="8"/>
      <c r="J115" s="8"/>
      <c r="K115" s="8"/>
      <c r="L115" s="8"/>
      <c r="M115" s="8"/>
      <c r="N115" s="8"/>
      <c r="O115" s="8"/>
      <c r="P115" s="8"/>
      <c r="Q115" s="8">
        <v>31332.11</v>
      </c>
      <c r="R115" s="8"/>
      <c r="S115" s="8">
        <v>31332.11</v>
      </c>
      <c r="T115" s="8"/>
      <c r="U115" s="8"/>
      <c r="V115" s="8"/>
      <c r="W115" s="8"/>
      <c r="X115" s="8"/>
      <c r="Y115" s="27"/>
      <c r="Z115" s="25"/>
      <c r="AA115" s="25"/>
    </row>
    <row r="116" spans="2:27" x14ac:dyDescent="0.25">
      <c r="B116" s="9"/>
      <c r="C116" s="22" t="s">
        <v>54</v>
      </c>
      <c r="D116" s="23" t="s">
        <v>117</v>
      </c>
      <c r="E116" s="7"/>
      <c r="F116" s="7">
        <v>907.52</v>
      </c>
      <c r="G116" s="7">
        <v>907.52</v>
      </c>
      <c r="H116" s="7"/>
      <c r="I116" s="7"/>
      <c r="J116" s="7"/>
      <c r="K116" s="7">
        <v>3</v>
      </c>
      <c r="L116" s="7"/>
      <c r="M116" s="7">
        <v>3</v>
      </c>
      <c r="N116" s="7"/>
      <c r="O116" s="7">
        <v>1.87</v>
      </c>
      <c r="P116" s="7">
        <v>1.87</v>
      </c>
      <c r="Q116" s="7"/>
      <c r="R116" s="7"/>
      <c r="S116" s="7"/>
      <c r="T116" s="7"/>
      <c r="U116" s="7"/>
      <c r="V116" s="7"/>
      <c r="W116" s="7">
        <v>10</v>
      </c>
      <c r="X116" s="7"/>
      <c r="Y116" s="24">
        <v>10</v>
      </c>
      <c r="Z116" s="25"/>
      <c r="AA116" s="25"/>
    </row>
    <row r="117" spans="2:27" x14ac:dyDescent="0.25">
      <c r="B117" s="9"/>
      <c r="C117" s="22"/>
      <c r="D117" s="26" t="s">
        <v>18</v>
      </c>
      <c r="E117" s="8"/>
      <c r="F117" s="8">
        <v>0</v>
      </c>
      <c r="G117" s="8">
        <v>0</v>
      </c>
      <c r="H117" s="8"/>
      <c r="I117" s="8"/>
      <c r="J117" s="8"/>
      <c r="K117" s="8">
        <v>30</v>
      </c>
      <c r="L117" s="8"/>
      <c r="M117" s="8">
        <v>30</v>
      </c>
      <c r="N117" s="8"/>
      <c r="O117" s="8"/>
      <c r="P117" s="8"/>
      <c r="Q117" s="8">
        <v>67006</v>
      </c>
      <c r="R117" s="8"/>
      <c r="S117" s="8">
        <v>67006</v>
      </c>
      <c r="T117" s="8"/>
      <c r="U117" s="8"/>
      <c r="V117" s="8"/>
      <c r="W117" s="8"/>
      <c r="X117" s="8"/>
      <c r="Y117" s="27"/>
      <c r="Z117" s="25"/>
      <c r="AA117" s="25"/>
    </row>
    <row r="118" spans="2:27" x14ac:dyDescent="0.25">
      <c r="B118" s="9"/>
      <c r="C118" s="22" t="s">
        <v>55</v>
      </c>
      <c r="D118" s="23" t="s">
        <v>117</v>
      </c>
      <c r="E118" s="7"/>
      <c r="F118" s="7"/>
      <c r="G118" s="7"/>
      <c r="H118" s="7"/>
      <c r="I118" s="7"/>
      <c r="J118" s="7"/>
      <c r="K118" s="7"/>
      <c r="L118" s="7"/>
      <c r="M118" s="7"/>
      <c r="N118" s="7">
        <v>42</v>
      </c>
      <c r="O118" s="7"/>
      <c r="P118" s="7">
        <v>42</v>
      </c>
      <c r="Q118" s="7"/>
      <c r="R118" s="7"/>
      <c r="S118" s="7"/>
      <c r="T118" s="7"/>
      <c r="U118" s="7"/>
      <c r="V118" s="7"/>
      <c r="W118" s="7">
        <v>4614.13</v>
      </c>
      <c r="X118" s="7">
        <v>1287</v>
      </c>
      <c r="Y118" s="24">
        <v>5901.13</v>
      </c>
      <c r="Z118" s="25"/>
      <c r="AA118" s="25"/>
    </row>
    <row r="119" spans="2:27" x14ac:dyDescent="0.25">
      <c r="B119" s="9"/>
      <c r="C119" s="22"/>
      <c r="D119" s="26" t="s">
        <v>18</v>
      </c>
      <c r="E119" s="8"/>
      <c r="F119" s="8"/>
      <c r="G119" s="8"/>
      <c r="H119" s="8"/>
      <c r="I119" s="8"/>
      <c r="J119" s="8"/>
      <c r="K119" s="8"/>
      <c r="L119" s="8"/>
      <c r="M119" s="8"/>
      <c r="N119" s="8"/>
      <c r="O119" s="8"/>
      <c r="P119" s="8"/>
      <c r="Q119" s="8">
        <v>60654.28</v>
      </c>
      <c r="R119" s="8"/>
      <c r="S119" s="8">
        <v>60654.28</v>
      </c>
      <c r="T119" s="8"/>
      <c r="U119" s="8"/>
      <c r="V119" s="8"/>
      <c r="W119" s="8"/>
      <c r="X119" s="8"/>
      <c r="Y119" s="27"/>
      <c r="Z119" s="25"/>
      <c r="AA119" s="25"/>
    </row>
    <row r="120" spans="2:27" x14ac:dyDescent="0.25">
      <c r="B120" s="9"/>
      <c r="C120" s="22" t="s">
        <v>56</v>
      </c>
      <c r="D120" s="23" t="s">
        <v>117</v>
      </c>
      <c r="E120" s="7"/>
      <c r="F120" s="7"/>
      <c r="G120" s="7"/>
      <c r="H120" s="7"/>
      <c r="I120" s="7"/>
      <c r="J120" s="7"/>
      <c r="K120" s="7"/>
      <c r="L120" s="7"/>
      <c r="M120" s="7"/>
      <c r="N120" s="7"/>
      <c r="O120" s="7"/>
      <c r="P120" s="7"/>
      <c r="Q120" s="7"/>
      <c r="R120" s="7"/>
      <c r="S120" s="7"/>
      <c r="T120" s="7"/>
      <c r="U120" s="7"/>
      <c r="V120" s="7"/>
      <c r="W120" s="7">
        <v>1000</v>
      </c>
      <c r="X120" s="7"/>
      <c r="Y120" s="24">
        <v>1000</v>
      </c>
      <c r="Z120" s="25"/>
      <c r="AA120" s="25"/>
    </row>
    <row r="121" spans="2:27" x14ac:dyDescent="0.25">
      <c r="B121" s="9"/>
      <c r="C121" s="22"/>
      <c r="D121" s="26" t="s">
        <v>18</v>
      </c>
      <c r="E121" s="8"/>
      <c r="F121" s="8"/>
      <c r="G121" s="8"/>
      <c r="H121" s="8"/>
      <c r="I121" s="8"/>
      <c r="J121" s="8"/>
      <c r="K121" s="8"/>
      <c r="L121" s="8"/>
      <c r="M121" s="8"/>
      <c r="N121" s="8"/>
      <c r="O121" s="8"/>
      <c r="P121" s="8"/>
      <c r="Q121" s="8">
        <v>171724.71999999997</v>
      </c>
      <c r="R121" s="8"/>
      <c r="S121" s="8">
        <v>171724.71999999997</v>
      </c>
      <c r="T121" s="8">
        <v>4371</v>
      </c>
      <c r="U121" s="8"/>
      <c r="V121" s="8">
        <v>4371</v>
      </c>
      <c r="W121" s="8"/>
      <c r="X121" s="8"/>
      <c r="Y121" s="27"/>
      <c r="Z121" s="25"/>
      <c r="AA121" s="25"/>
    </row>
    <row r="122" spans="2:27" x14ac:dyDescent="0.25">
      <c r="B122" s="9"/>
      <c r="C122" s="22" t="s">
        <v>57</v>
      </c>
      <c r="D122" s="23" t="s">
        <v>117</v>
      </c>
      <c r="E122" s="7"/>
      <c r="F122" s="7"/>
      <c r="G122" s="7"/>
      <c r="H122" s="7"/>
      <c r="I122" s="7"/>
      <c r="J122" s="7"/>
      <c r="K122" s="7"/>
      <c r="L122" s="7"/>
      <c r="M122" s="7"/>
      <c r="N122" s="7">
        <v>103</v>
      </c>
      <c r="O122" s="7">
        <v>210.96</v>
      </c>
      <c r="P122" s="7">
        <v>313.96000000000004</v>
      </c>
      <c r="Q122" s="7"/>
      <c r="R122" s="7"/>
      <c r="S122" s="7"/>
      <c r="T122" s="7"/>
      <c r="U122" s="7"/>
      <c r="V122" s="7"/>
      <c r="W122" s="7">
        <v>684</v>
      </c>
      <c r="X122" s="7">
        <v>29.85</v>
      </c>
      <c r="Y122" s="24">
        <v>713.85</v>
      </c>
      <c r="Z122" s="25"/>
      <c r="AA122" s="25"/>
    </row>
    <row r="123" spans="2:27" x14ac:dyDescent="0.25">
      <c r="B123" s="9"/>
      <c r="C123" s="22"/>
      <c r="D123" s="26" t="s">
        <v>18</v>
      </c>
      <c r="E123" s="8"/>
      <c r="F123" s="8"/>
      <c r="G123" s="8"/>
      <c r="H123" s="8"/>
      <c r="I123" s="8"/>
      <c r="J123" s="8"/>
      <c r="K123" s="8"/>
      <c r="L123" s="8"/>
      <c r="M123" s="8"/>
      <c r="N123" s="8">
        <v>5598.98</v>
      </c>
      <c r="O123" s="8"/>
      <c r="P123" s="8">
        <v>5598.98</v>
      </c>
      <c r="Q123" s="8">
        <v>26437.5</v>
      </c>
      <c r="R123" s="8"/>
      <c r="S123" s="8">
        <v>26437.5</v>
      </c>
      <c r="T123" s="8"/>
      <c r="U123" s="8"/>
      <c r="V123" s="8"/>
      <c r="W123" s="8"/>
      <c r="X123" s="8"/>
      <c r="Y123" s="27"/>
      <c r="Z123" s="25"/>
      <c r="AA123" s="25"/>
    </row>
    <row r="124" spans="2:27" x14ac:dyDescent="0.25">
      <c r="B124" s="9"/>
      <c r="C124" s="22" t="s">
        <v>58</v>
      </c>
      <c r="D124" s="23" t="s">
        <v>117</v>
      </c>
      <c r="E124" s="7"/>
      <c r="F124" s="7">
        <v>225.5</v>
      </c>
      <c r="G124" s="7">
        <v>225.5</v>
      </c>
      <c r="H124" s="7"/>
      <c r="I124" s="7"/>
      <c r="J124" s="7"/>
      <c r="K124" s="7">
        <v>5.9</v>
      </c>
      <c r="L124" s="7"/>
      <c r="M124" s="7">
        <v>5.9</v>
      </c>
      <c r="N124" s="7"/>
      <c r="O124" s="7">
        <v>83.45</v>
      </c>
      <c r="P124" s="7">
        <v>83.45</v>
      </c>
      <c r="Q124" s="7">
        <v>32898</v>
      </c>
      <c r="R124" s="7"/>
      <c r="S124" s="7">
        <v>32898</v>
      </c>
      <c r="T124" s="7"/>
      <c r="U124" s="7"/>
      <c r="V124" s="7"/>
      <c r="W124" s="7">
        <v>43.12</v>
      </c>
      <c r="X124" s="7"/>
      <c r="Y124" s="24">
        <v>43.12</v>
      </c>
      <c r="Z124" s="25"/>
      <c r="AA124" s="25"/>
    </row>
    <row r="125" spans="2:27" x14ac:dyDescent="0.25">
      <c r="B125" s="9"/>
      <c r="C125" s="22"/>
      <c r="D125" s="26" t="s">
        <v>18</v>
      </c>
      <c r="E125" s="8"/>
      <c r="F125" s="8">
        <v>0</v>
      </c>
      <c r="G125" s="8">
        <v>0</v>
      </c>
      <c r="H125" s="8"/>
      <c r="I125" s="8"/>
      <c r="J125" s="8"/>
      <c r="K125" s="8">
        <v>805</v>
      </c>
      <c r="L125" s="8"/>
      <c r="M125" s="8">
        <v>805</v>
      </c>
      <c r="N125" s="8"/>
      <c r="O125" s="8"/>
      <c r="P125" s="8"/>
      <c r="Q125" s="8">
        <v>46353</v>
      </c>
      <c r="R125" s="8"/>
      <c r="S125" s="8">
        <v>46353</v>
      </c>
      <c r="T125" s="8"/>
      <c r="U125" s="8"/>
      <c r="V125" s="8"/>
      <c r="W125" s="8">
        <v>366</v>
      </c>
      <c r="X125" s="8"/>
      <c r="Y125" s="27">
        <v>366</v>
      </c>
      <c r="Z125" s="25"/>
      <c r="AA125" s="25"/>
    </row>
    <row r="126" spans="2:27" x14ac:dyDescent="0.25">
      <c r="B126" s="28" t="s">
        <v>126</v>
      </c>
      <c r="C126" s="29"/>
      <c r="D126" s="29"/>
      <c r="E126" s="12">
        <v>200</v>
      </c>
      <c r="F126" s="12">
        <v>1206.92</v>
      </c>
      <c r="G126" s="12">
        <v>1406.92</v>
      </c>
      <c r="H126" s="12"/>
      <c r="I126" s="12"/>
      <c r="J126" s="12"/>
      <c r="K126" s="12">
        <v>8.9</v>
      </c>
      <c r="L126" s="12"/>
      <c r="M126" s="12">
        <v>8.9</v>
      </c>
      <c r="N126" s="12">
        <v>155.5</v>
      </c>
      <c r="O126" s="12">
        <v>344.34</v>
      </c>
      <c r="P126" s="12">
        <v>499.84</v>
      </c>
      <c r="Q126" s="12">
        <v>186807.41999999998</v>
      </c>
      <c r="R126" s="12"/>
      <c r="S126" s="12">
        <v>186807.41999999998</v>
      </c>
      <c r="T126" s="12"/>
      <c r="U126" s="12"/>
      <c r="V126" s="12"/>
      <c r="W126" s="12">
        <v>7467.0700000000006</v>
      </c>
      <c r="X126" s="12">
        <v>1316.85</v>
      </c>
      <c r="Y126" s="30">
        <v>8783.9200000000019</v>
      </c>
      <c r="Z126" s="31"/>
      <c r="AA126" s="31"/>
    </row>
    <row r="127" spans="2:27" x14ac:dyDescent="0.25">
      <c r="B127" s="10" t="s">
        <v>127</v>
      </c>
      <c r="C127" s="11"/>
      <c r="D127" s="11"/>
      <c r="E127" s="13">
        <v>397.92</v>
      </c>
      <c r="F127" s="13">
        <v>0</v>
      </c>
      <c r="G127" s="13">
        <v>397.92</v>
      </c>
      <c r="H127" s="13"/>
      <c r="I127" s="13"/>
      <c r="J127" s="13"/>
      <c r="K127" s="13">
        <v>835</v>
      </c>
      <c r="L127" s="13"/>
      <c r="M127" s="13">
        <v>835</v>
      </c>
      <c r="N127" s="13">
        <v>7824.7199999999993</v>
      </c>
      <c r="O127" s="13"/>
      <c r="P127" s="13">
        <v>7824.7199999999993</v>
      </c>
      <c r="Q127" s="13">
        <v>645658.51</v>
      </c>
      <c r="R127" s="13"/>
      <c r="S127" s="13">
        <v>645658.51</v>
      </c>
      <c r="T127" s="13">
        <v>4371</v>
      </c>
      <c r="U127" s="13"/>
      <c r="V127" s="13">
        <v>4371</v>
      </c>
      <c r="W127" s="13">
        <v>2347.29</v>
      </c>
      <c r="X127" s="13">
        <v>0</v>
      </c>
      <c r="Y127" s="32">
        <v>2347.29</v>
      </c>
      <c r="Z127" s="31"/>
      <c r="AA127" s="31"/>
    </row>
    <row r="128" spans="2:27" x14ac:dyDescent="0.25">
      <c r="B128" s="9" t="s">
        <v>60</v>
      </c>
      <c r="C128" s="22" t="s">
        <v>61</v>
      </c>
      <c r="D128" s="23" t="s">
        <v>117</v>
      </c>
      <c r="E128" s="7"/>
      <c r="F128" s="7"/>
      <c r="G128" s="7"/>
      <c r="H128" s="7"/>
      <c r="I128" s="7"/>
      <c r="J128" s="7"/>
      <c r="K128" s="7"/>
      <c r="L128" s="7"/>
      <c r="M128" s="7"/>
      <c r="N128" s="7"/>
      <c r="O128" s="7"/>
      <c r="P128" s="7"/>
      <c r="Q128" s="7"/>
      <c r="R128" s="7"/>
      <c r="S128" s="7"/>
      <c r="T128" s="7"/>
      <c r="U128" s="7"/>
      <c r="V128" s="7"/>
      <c r="W128" s="7">
        <v>53</v>
      </c>
      <c r="X128" s="7"/>
      <c r="Y128" s="24">
        <v>53</v>
      </c>
      <c r="Z128" s="25"/>
      <c r="AA128" s="25"/>
    </row>
    <row r="129" spans="2:27" x14ac:dyDescent="0.25">
      <c r="B129" s="9"/>
      <c r="C129" s="22"/>
      <c r="D129" s="26" t="s">
        <v>18</v>
      </c>
      <c r="E129" s="8"/>
      <c r="F129" s="8"/>
      <c r="G129" s="8"/>
      <c r="H129" s="8"/>
      <c r="I129" s="8"/>
      <c r="J129" s="8"/>
      <c r="K129" s="8"/>
      <c r="L129" s="8"/>
      <c r="M129" s="8"/>
      <c r="N129" s="8"/>
      <c r="O129" s="8"/>
      <c r="P129" s="8"/>
      <c r="Q129" s="8"/>
      <c r="R129" s="8"/>
      <c r="S129" s="8"/>
      <c r="T129" s="8">
        <v>4223.16</v>
      </c>
      <c r="U129" s="8"/>
      <c r="V129" s="8">
        <v>4223.16</v>
      </c>
      <c r="W129" s="8">
        <v>520</v>
      </c>
      <c r="X129" s="8"/>
      <c r="Y129" s="27">
        <v>520</v>
      </c>
      <c r="Z129" s="25"/>
      <c r="AA129" s="25"/>
    </row>
    <row r="130" spans="2:27" x14ac:dyDescent="0.25">
      <c r="B130" s="9"/>
      <c r="C130" s="22" t="s">
        <v>62</v>
      </c>
      <c r="D130" s="23" t="s">
        <v>117</v>
      </c>
      <c r="E130" s="7">
        <v>155</v>
      </c>
      <c r="F130" s="7"/>
      <c r="G130" s="7">
        <v>155</v>
      </c>
      <c r="H130" s="7"/>
      <c r="I130" s="7"/>
      <c r="J130" s="7"/>
      <c r="K130" s="7"/>
      <c r="L130" s="7"/>
      <c r="M130" s="7"/>
      <c r="N130" s="7"/>
      <c r="O130" s="7"/>
      <c r="P130" s="7"/>
      <c r="Q130" s="7"/>
      <c r="R130" s="7"/>
      <c r="S130" s="7"/>
      <c r="T130" s="7"/>
      <c r="U130" s="7"/>
      <c r="V130" s="7"/>
      <c r="W130" s="7"/>
      <c r="X130" s="7"/>
      <c r="Y130" s="24"/>
      <c r="Z130" s="25"/>
      <c r="AA130" s="25"/>
    </row>
    <row r="131" spans="2:27" x14ac:dyDescent="0.25">
      <c r="B131" s="9"/>
      <c r="C131" s="22"/>
      <c r="D131" s="26" t="s">
        <v>18</v>
      </c>
      <c r="E131" s="8">
        <v>239</v>
      </c>
      <c r="F131" s="8"/>
      <c r="G131" s="8">
        <v>239</v>
      </c>
      <c r="H131" s="8"/>
      <c r="I131" s="8"/>
      <c r="J131" s="8"/>
      <c r="K131" s="8"/>
      <c r="L131" s="8"/>
      <c r="M131" s="8"/>
      <c r="N131" s="8"/>
      <c r="O131" s="8"/>
      <c r="P131" s="8"/>
      <c r="Q131" s="8"/>
      <c r="R131" s="8"/>
      <c r="S131" s="8"/>
      <c r="T131" s="8"/>
      <c r="U131" s="8"/>
      <c r="V131" s="8"/>
      <c r="W131" s="8"/>
      <c r="X131" s="8"/>
      <c r="Y131" s="27"/>
      <c r="Z131" s="25"/>
      <c r="AA131" s="25"/>
    </row>
    <row r="132" spans="2:27" x14ac:dyDescent="0.25">
      <c r="B132" s="9"/>
      <c r="C132" s="22" t="s">
        <v>63</v>
      </c>
      <c r="D132" s="23" t="s">
        <v>117</v>
      </c>
      <c r="E132" s="7"/>
      <c r="F132" s="7"/>
      <c r="G132" s="7"/>
      <c r="H132" s="7"/>
      <c r="I132" s="7"/>
      <c r="J132" s="7"/>
      <c r="K132" s="7"/>
      <c r="L132" s="7"/>
      <c r="M132" s="7"/>
      <c r="N132" s="7"/>
      <c r="O132" s="7"/>
      <c r="P132" s="7"/>
      <c r="Q132" s="7"/>
      <c r="R132" s="7"/>
      <c r="S132" s="7"/>
      <c r="T132" s="7">
        <v>1170</v>
      </c>
      <c r="U132" s="7"/>
      <c r="V132" s="7">
        <v>1170</v>
      </c>
      <c r="W132" s="7">
        <v>357.73</v>
      </c>
      <c r="X132" s="7">
        <v>338.73</v>
      </c>
      <c r="Y132" s="24">
        <v>696.46</v>
      </c>
      <c r="Z132" s="25"/>
      <c r="AA132" s="25"/>
    </row>
    <row r="133" spans="2:27" x14ac:dyDescent="0.25">
      <c r="B133" s="9"/>
      <c r="C133" s="22"/>
      <c r="D133" s="26" t="s">
        <v>18</v>
      </c>
      <c r="E133" s="8"/>
      <c r="F133" s="8"/>
      <c r="G133" s="8"/>
      <c r="H133" s="8"/>
      <c r="I133" s="8"/>
      <c r="J133" s="8"/>
      <c r="K133" s="8"/>
      <c r="L133" s="8"/>
      <c r="M133" s="8"/>
      <c r="N133" s="8"/>
      <c r="O133" s="8"/>
      <c r="P133" s="8"/>
      <c r="Q133" s="8"/>
      <c r="R133" s="8"/>
      <c r="S133" s="8"/>
      <c r="T133" s="8">
        <v>23940</v>
      </c>
      <c r="U133" s="8"/>
      <c r="V133" s="8">
        <v>23940</v>
      </c>
      <c r="W133" s="8">
        <v>1642</v>
      </c>
      <c r="X133" s="8">
        <v>1086</v>
      </c>
      <c r="Y133" s="27">
        <v>2728</v>
      </c>
      <c r="Z133" s="25"/>
      <c r="AA133" s="25"/>
    </row>
    <row r="134" spans="2:27" x14ac:dyDescent="0.25">
      <c r="B134" s="9"/>
      <c r="C134" s="22" t="s">
        <v>64</v>
      </c>
      <c r="D134" s="23" t="s">
        <v>117</v>
      </c>
      <c r="E134" s="7"/>
      <c r="F134" s="7"/>
      <c r="G134" s="7"/>
      <c r="H134" s="7"/>
      <c r="I134" s="7"/>
      <c r="J134" s="7"/>
      <c r="K134" s="7"/>
      <c r="L134" s="7"/>
      <c r="M134" s="7"/>
      <c r="N134" s="7"/>
      <c r="O134" s="7"/>
      <c r="P134" s="7"/>
      <c r="Q134" s="7"/>
      <c r="R134" s="7"/>
      <c r="S134" s="7"/>
      <c r="T134" s="7"/>
      <c r="U134" s="7"/>
      <c r="V134" s="7"/>
      <c r="W134" s="7">
        <v>121</v>
      </c>
      <c r="X134" s="7"/>
      <c r="Y134" s="24">
        <v>121</v>
      </c>
      <c r="Z134" s="25"/>
      <c r="AA134" s="25"/>
    </row>
    <row r="135" spans="2:27" x14ac:dyDescent="0.25">
      <c r="B135" s="9"/>
      <c r="C135" s="22"/>
      <c r="D135" s="26" t="s">
        <v>18</v>
      </c>
      <c r="E135" s="8"/>
      <c r="F135" s="8"/>
      <c r="G135" s="8"/>
      <c r="H135" s="8"/>
      <c r="I135" s="8"/>
      <c r="J135" s="8"/>
      <c r="K135" s="8"/>
      <c r="L135" s="8"/>
      <c r="M135" s="8"/>
      <c r="N135" s="8"/>
      <c r="O135" s="8"/>
      <c r="P135" s="8"/>
      <c r="Q135" s="8">
        <v>17299</v>
      </c>
      <c r="R135" s="8"/>
      <c r="S135" s="8">
        <v>17299</v>
      </c>
      <c r="T135" s="8">
        <v>2650</v>
      </c>
      <c r="U135" s="8"/>
      <c r="V135" s="8">
        <v>2650</v>
      </c>
      <c r="W135" s="8"/>
      <c r="X135" s="8"/>
      <c r="Y135" s="27"/>
      <c r="Z135" s="25"/>
      <c r="AA135" s="25"/>
    </row>
    <row r="136" spans="2:27" x14ac:dyDescent="0.25">
      <c r="B136" s="9"/>
      <c r="C136" s="22" t="s">
        <v>65</v>
      </c>
      <c r="D136" s="23" t="s">
        <v>117</v>
      </c>
      <c r="E136" s="7"/>
      <c r="F136" s="7">
        <v>1803</v>
      </c>
      <c r="G136" s="7">
        <v>1803</v>
      </c>
      <c r="H136" s="7"/>
      <c r="I136" s="7"/>
      <c r="J136" s="7"/>
      <c r="K136" s="7"/>
      <c r="L136" s="7"/>
      <c r="M136" s="7"/>
      <c r="N136" s="7"/>
      <c r="O136" s="7"/>
      <c r="P136" s="7"/>
      <c r="Q136" s="7"/>
      <c r="R136" s="7"/>
      <c r="S136" s="7"/>
      <c r="T136" s="7"/>
      <c r="U136" s="7"/>
      <c r="V136" s="7"/>
      <c r="W136" s="7">
        <v>85.8</v>
      </c>
      <c r="X136" s="7"/>
      <c r="Y136" s="24">
        <v>85.8</v>
      </c>
      <c r="Z136" s="25"/>
      <c r="AA136" s="25"/>
    </row>
    <row r="137" spans="2:27" x14ac:dyDescent="0.25">
      <c r="B137" s="9"/>
      <c r="C137" s="22"/>
      <c r="D137" s="26" t="s">
        <v>18</v>
      </c>
      <c r="E137" s="8"/>
      <c r="F137" s="8">
        <v>4948</v>
      </c>
      <c r="G137" s="8">
        <v>4948</v>
      </c>
      <c r="H137" s="8"/>
      <c r="I137" s="8"/>
      <c r="J137" s="8"/>
      <c r="K137" s="8"/>
      <c r="L137" s="8"/>
      <c r="M137" s="8"/>
      <c r="N137" s="8"/>
      <c r="O137" s="8"/>
      <c r="P137" s="8"/>
      <c r="Q137" s="8"/>
      <c r="R137" s="8"/>
      <c r="S137" s="8"/>
      <c r="T137" s="8"/>
      <c r="U137" s="8"/>
      <c r="V137" s="8"/>
      <c r="W137" s="8">
        <v>400</v>
      </c>
      <c r="X137" s="8"/>
      <c r="Y137" s="27">
        <v>400</v>
      </c>
      <c r="Z137" s="25"/>
      <c r="AA137" s="25"/>
    </row>
    <row r="138" spans="2:27" x14ac:dyDescent="0.25">
      <c r="B138" s="28" t="s">
        <v>128</v>
      </c>
      <c r="C138" s="29"/>
      <c r="D138" s="29"/>
      <c r="E138" s="12">
        <v>155</v>
      </c>
      <c r="F138" s="12">
        <v>1803</v>
      </c>
      <c r="G138" s="12">
        <v>1958</v>
      </c>
      <c r="H138" s="12"/>
      <c r="I138" s="12"/>
      <c r="J138" s="12"/>
      <c r="K138" s="12"/>
      <c r="L138" s="12"/>
      <c r="M138" s="12"/>
      <c r="N138" s="12"/>
      <c r="O138" s="12"/>
      <c r="P138" s="12"/>
      <c r="Q138" s="12"/>
      <c r="R138" s="12"/>
      <c r="S138" s="12"/>
      <c r="T138" s="12">
        <v>1170</v>
      </c>
      <c r="U138" s="12"/>
      <c r="V138" s="12">
        <v>1170</v>
      </c>
      <c r="W138" s="12">
        <v>617.53</v>
      </c>
      <c r="X138" s="12">
        <v>338.73</v>
      </c>
      <c r="Y138" s="30">
        <v>956.26</v>
      </c>
      <c r="Z138" s="31"/>
      <c r="AA138" s="31"/>
    </row>
    <row r="139" spans="2:27" x14ac:dyDescent="0.25">
      <c r="B139" s="10" t="s">
        <v>129</v>
      </c>
      <c r="C139" s="11"/>
      <c r="D139" s="11"/>
      <c r="E139" s="13">
        <v>239</v>
      </c>
      <c r="F139" s="13">
        <v>4948</v>
      </c>
      <c r="G139" s="13">
        <v>5187</v>
      </c>
      <c r="H139" s="13"/>
      <c r="I139" s="13"/>
      <c r="J139" s="13"/>
      <c r="K139" s="13"/>
      <c r="L139" s="13"/>
      <c r="M139" s="13"/>
      <c r="N139" s="13"/>
      <c r="O139" s="13"/>
      <c r="P139" s="13"/>
      <c r="Q139" s="13">
        <v>17299</v>
      </c>
      <c r="R139" s="13"/>
      <c r="S139" s="13">
        <v>17299</v>
      </c>
      <c r="T139" s="13">
        <v>30813.16</v>
      </c>
      <c r="U139" s="13"/>
      <c r="V139" s="13">
        <v>30813.16</v>
      </c>
      <c r="W139" s="13">
        <v>2562</v>
      </c>
      <c r="X139" s="13">
        <v>1086</v>
      </c>
      <c r="Y139" s="32">
        <v>3648</v>
      </c>
      <c r="Z139" s="31"/>
      <c r="AA139" s="31"/>
    </row>
    <row r="140" spans="2:27" x14ac:dyDescent="0.25">
      <c r="B140" s="9" t="s">
        <v>67</v>
      </c>
      <c r="C140" s="22" t="s">
        <v>68</v>
      </c>
      <c r="D140" s="23" t="s">
        <v>117</v>
      </c>
      <c r="E140" s="7">
        <v>70.5</v>
      </c>
      <c r="F140" s="7">
        <v>211.5</v>
      </c>
      <c r="G140" s="7">
        <v>282</v>
      </c>
      <c r="H140" s="7">
        <v>29.3</v>
      </c>
      <c r="I140" s="7">
        <v>87.9</v>
      </c>
      <c r="J140" s="7">
        <v>117.2</v>
      </c>
      <c r="K140" s="7"/>
      <c r="L140" s="7"/>
      <c r="M140" s="7"/>
      <c r="N140" s="7">
        <v>2.2999999999999998</v>
      </c>
      <c r="O140" s="7">
        <v>6.8</v>
      </c>
      <c r="P140" s="7">
        <v>9.1</v>
      </c>
      <c r="Q140" s="7">
        <v>450503.1</v>
      </c>
      <c r="R140" s="7">
        <v>1351509</v>
      </c>
      <c r="S140" s="7">
        <v>1802012.1</v>
      </c>
      <c r="T140" s="7">
        <v>284.39999999999998</v>
      </c>
      <c r="U140" s="7">
        <v>853.1</v>
      </c>
      <c r="V140" s="7">
        <v>1137.5</v>
      </c>
      <c r="W140" s="7"/>
      <c r="X140" s="7"/>
      <c r="Y140" s="24"/>
      <c r="Z140" s="25"/>
      <c r="AA140" s="25"/>
    </row>
    <row r="141" spans="2:27" x14ac:dyDescent="0.25">
      <c r="B141" s="9"/>
      <c r="C141" s="22"/>
      <c r="D141" s="26" t="s">
        <v>18</v>
      </c>
      <c r="E141" s="8">
        <v>78</v>
      </c>
      <c r="F141" s="8">
        <v>233.9</v>
      </c>
      <c r="G141" s="8">
        <v>311.89999999999998</v>
      </c>
      <c r="H141" s="8">
        <v>64.599999999999994</v>
      </c>
      <c r="I141" s="8">
        <v>193.8</v>
      </c>
      <c r="J141" s="8">
        <v>258.39999999999998</v>
      </c>
      <c r="K141" s="8"/>
      <c r="L141" s="8"/>
      <c r="M141" s="8"/>
      <c r="N141" s="8">
        <v>5078.1000000000004</v>
      </c>
      <c r="O141" s="8">
        <v>15234.2</v>
      </c>
      <c r="P141" s="8">
        <v>20312.300000000003</v>
      </c>
      <c r="Q141" s="8">
        <v>46845.599999999999</v>
      </c>
      <c r="R141" s="8">
        <v>140536.79999999999</v>
      </c>
      <c r="S141" s="8">
        <v>187382.39999999999</v>
      </c>
      <c r="T141" s="8">
        <v>138482.9</v>
      </c>
      <c r="U141" s="8">
        <v>415448.8</v>
      </c>
      <c r="V141" s="8">
        <v>553931.69999999995</v>
      </c>
      <c r="W141" s="8"/>
      <c r="X141" s="8"/>
      <c r="Y141" s="27"/>
      <c r="Z141" s="25"/>
      <c r="AA141" s="25"/>
    </row>
    <row r="142" spans="2:27" x14ac:dyDescent="0.25">
      <c r="B142" s="9"/>
      <c r="C142" s="22" t="s">
        <v>69</v>
      </c>
      <c r="D142" s="23" t="s">
        <v>117</v>
      </c>
      <c r="E142" s="7">
        <v>509.9</v>
      </c>
      <c r="F142" s="7">
        <v>1529.6</v>
      </c>
      <c r="G142" s="7">
        <v>2039.5</v>
      </c>
      <c r="H142" s="7">
        <v>227.8</v>
      </c>
      <c r="I142" s="7">
        <v>683.5</v>
      </c>
      <c r="J142" s="7">
        <v>911.3</v>
      </c>
      <c r="K142" s="7"/>
      <c r="L142" s="7"/>
      <c r="M142" s="7"/>
      <c r="N142" s="7">
        <v>1.7</v>
      </c>
      <c r="O142" s="7">
        <v>5</v>
      </c>
      <c r="P142" s="7">
        <v>6.7</v>
      </c>
      <c r="Q142" s="7">
        <v>181358.4</v>
      </c>
      <c r="R142" s="7">
        <v>544075.30000000005</v>
      </c>
      <c r="S142" s="7">
        <v>725433.70000000007</v>
      </c>
      <c r="T142" s="7">
        <v>162.5</v>
      </c>
      <c r="U142" s="7">
        <v>487.5</v>
      </c>
      <c r="V142" s="7">
        <v>650</v>
      </c>
      <c r="W142" s="7"/>
      <c r="X142" s="7"/>
      <c r="Y142" s="24"/>
      <c r="Z142" s="25"/>
      <c r="AA142" s="25"/>
    </row>
    <row r="143" spans="2:27" x14ac:dyDescent="0.25">
      <c r="B143" s="9"/>
      <c r="C143" s="22"/>
      <c r="D143" s="26" t="s">
        <v>18</v>
      </c>
      <c r="E143" s="8">
        <v>481.6</v>
      </c>
      <c r="F143" s="8">
        <v>1444.8</v>
      </c>
      <c r="G143" s="8">
        <v>1926.4</v>
      </c>
      <c r="H143" s="8">
        <v>386.3</v>
      </c>
      <c r="I143" s="8">
        <v>1158.8</v>
      </c>
      <c r="J143" s="8">
        <v>1545.1</v>
      </c>
      <c r="K143" s="8"/>
      <c r="L143" s="8"/>
      <c r="M143" s="8"/>
      <c r="N143" s="8">
        <v>3772.2</v>
      </c>
      <c r="O143" s="8">
        <v>11316.6</v>
      </c>
      <c r="P143" s="8">
        <v>15088.8</v>
      </c>
      <c r="Q143" s="8">
        <v>25064.799999999999</v>
      </c>
      <c r="R143" s="8">
        <v>75194.5</v>
      </c>
      <c r="S143" s="8">
        <v>100259.3</v>
      </c>
      <c r="T143" s="8">
        <v>79133.100000000006</v>
      </c>
      <c r="U143" s="8">
        <v>237399.3</v>
      </c>
      <c r="V143" s="8">
        <v>316532.40000000002</v>
      </c>
      <c r="W143" s="8"/>
      <c r="X143" s="8"/>
      <c r="Y143" s="27"/>
      <c r="Z143" s="25"/>
      <c r="AA143" s="25"/>
    </row>
    <row r="144" spans="2:27" x14ac:dyDescent="0.25">
      <c r="B144" s="9"/>
      <c r="C144" s="22" t="s">
        <v>70</v>
      </c>
      <c r="D144" s="23" t="s">
        <v>117</v>
      </c>
      <c r="E144" s="7"/>
      <c r="F144" s="7"/>
      <c r="G144" s="7"/>
      <c r="H144" s="7"/>
      <c r="I144" s="7"/>
      <c r="J144" s="7"/>
      <c r="K144" s="7"/>
      <c r="L144" s="7"/>
      <c r="M144" s="7"/>
      <c r="N144" s="7"/>
      <c r="O144" s="7">
        <v>0.1</v>
      </c>
      <c r="P144" s="7">
        <v>0.1</v>
      </c>
      <c r="Q144" s="7">
        <v>523196.1</v>
      </c>
      <c r="R144" s="7">
        <v>1569588</v>
      </c>
      <c r="S144" s="7">
        <v>2092784.1</v>
      </c>
      <c r="T144" s="7">
        <v>284.39999999999998</v>
      </c>
      <c r="U144" s="7">
        <v>853.1</v>
      </c>
      <c r="V144" s="7">
        <v>1137.5</v>
      </c>
      <c r="W144" s="7"/>
      <c r="X144" s="7"/>
      <c r="Y144" s="24"/>
      <c r="Z144" s="25"/>
      <c r="AA144" s="25"/>
    </row>
    <row r="145" spans="2:27" x14ac:dyDescent="0.25">
      <c r="B145" s="9"/>
      <c r="C145" s="22"/>
      <c r="D145" s="26" t="s">
        <v>18</v>
      </c>
      <c r="E145" s="8"/>
      <c r="F145" s="8"/>
      <c r="G145" s="8"/>
      <c r="H145" s="8"/>
      <c r="I145" s="8"/>
      <c r="J145" s="8"/>
      <c r="K145" s="8"/>
      <c r="L145" s="8"/>
      <c r="M145" s="8"/>
      <c r="N145" s="8"/>
      <c r="O145" s="8">
        <v>119.6</v>
      </c>
      <c r="P145" s="8">
        <v>119.6</v>
      </c>
      <c r="Q145" s="8">
        <v>50218.3</v>
      </c>
      <c r="R145" s="8">
        <v>150654.79999999999</v>
      </c>
      <c r="S145" s="8">
        <v>200873.09999999998</v>
      </c>
      <c r="T145" s="8">
        <v>138482.9</v>
      </c>
      <c r="U145" s="8">
        <v>415448.8</v>
      </c>
      <c r="V145" s="8">
        <v>553931.69999999995</v>
      </c>
      <c r="W145" s="8"/>
      <c r="X145" s="8"/>
      <c r="Y145" s="27"/>
      <c r="Z145" s="25"/>
      <c r="AA145" s="25"/>
    </row>
    <row r="146" spans="2:27" x14ac:dyDescent="0.25">
      <c r="B146" s="9"/>
      <c r="C146" s="22" t="s">
        <v>71</v>
      </c>
      <c r="D146" s="23" t="s">
        <v>117</v>
      </c>
      <c r="E146" s="7"/>
      <c r="F146" s="7"/>
      <c r="G146" s="7"/>
      <c r="H146" s="7"/>
      <c r="I146" s="7"/>
      <c r="J146" s="7"/>
      <c r="K146" s="7"/>
      <c r="L146" s="7"/>
      <c r="M146" s="7"/>
      <c r="N146" s="7"/>
      <c r="O146" s="7">
        <v>0.1</v>
      </c>
      <c r="P146" s="7">
        <v>0.1</v>
      </c>
      <c r="Q146" s="7">
        <v>220836</v>
      </c>
      <c r="R146" s="7">
        <v>662508</v>
      </c>
      <c r="S146" s="7">
        <v>883344</v>
      </c>
      <c r="T146" s="7">
        <v>81.3</v>
      </c>
      <c r="U146" s="7">
        <v>243.8</v>
      </c>
      <c r="V146" s="7">
        <v>325.10000000000002</v>
      </c>
      <c r="W146" s="7"/>
      <c r="X146" s="7"/>
      <c r="Y146" s="24"/>
      <c r="Z146" s="25"/>
      <c r="AA146" s="25"/>
    </row>
    <row r="147" spans="2:27" x14ac:dyDescent="0.25">
      <c r="B147" s="9"/>
      <c r="C147" s="22"/>
      <c r="D147" s="26" t="s">
        <v>18</v>
      </c>
      <c r="E147" s="8"/>
      <c r="F147" s="8"/>
      <c r="G147" s="8"/>
      <c r="H147" s="8"/>
      <c r="I147" s="8"/>
      <c r="J147" s="8"/>
      <c r="K147" s="8"/>
      <c r="L147" s="8"/>
      <c r="M147" s="8"/>
      <c r="N147" s="8"/>
      <c r="O147" s="8">
        <v>232.1</v>
      </c>
      <c r="P147" s="8">
        <v>232.1</v>
      </c>
      <c r="Q147" s="8">
        <v>26891.200000000001</v>
      </c>
      <c r="R147" s="8">
        <v>80673.5</v>
      </c>
      <c r="S147" s="8">
        <v>107564.7</v>
      </c>
      <c r="T147" s="8">
        <v>39566.6</v>
      </c>
      <c r="U147" s="8">
        <v>118699.7</v>
      </c>
      <c r="V147" s="8">
        <v>158266.29999999999</v>
      </c>
      <c r="W147" s="8"/>
      <c r="X147" s="8"/>
      <c r="Y147" s="27"/>
      <c r="Z147" s="25"/>
      <c r="AA147" s="25"/>
    </row>
    <row r="148" spans="2:27" x14ac:dyDescent="0.25">
      <c r="B148" s="28" t="s">
        <v>130</v>
      </c>
      <c r="C148" s="29"/>
      <c r="D148" s="29"/>
      <c r="E148" s="12">
        <v>580.4</v>
      </c>
      <c r="F148" s="12">
        <v>1741.1</v>
      </c>
      <c r="G148" s="12">
        <v>2321.5</v>
      </c>
      <c r="H148" s="12">
        <v>257.10000000000002</v>
      </c>
      <c r="I148" s="12">
        <v>771.4</v>
      </c>
      <c r="J148" s="12">
        <v>1028.5</v>
      </c>
      <c r="K148" s="12"/>
      <c r="L148" s="12"/>
      <c r="M148" s="12"/>
      <c r="N148" s="12">
        <v>4</v>
      </c>
      <c r="O148" s="12">
        <v>12</v>
      </c>
      <c r="P148" s="12">
        <v>16</v>
      </c>
      <c r="Q148" s="12">
        <v>1375893.6</v>
      </c>
      <c r="R148" s="12">
        <v>4127680.3</v>
      </c>
      <c r="S148" s="12">
        <v>5503573.9000000004</v>
      </c>
      <c r="T148" s="12">
        <v>812.59999999999991</v>
      </c>
      <c r="U148" s="12">
        <v>2437.5</v>
      </c>
      <c r="V148" s="12">
        <v>3250.1</v>
      </c>
      <c r="W148" s="12"/>
      <c r="X148" s="12"/>
      <c r="Y148" s="30"/>
      <c r="Z148" s="31"/>
      <c r="AA148" s="31"/>
    </row>
    <row r="149" spans="2:27" x14ac:dyDescent="0.25">
      <c r="B149" s="10" t="s">
        <v>131</v>
      </c>
      <c r="C149" s="11"/>
      <c r="D149" s="11"/>
      <c r="E149" s="13">
        <v>559.6</v>
      </c>
      <c r="F149" s="13">
        <v>1678.7</v>
      </c>
      <c r="G149" s="13">
        <v>2238.3000000000002</v>
      </c>
      <c r="H149" s="13">
        <v>450.9</v>
      </c>
      <c r="I149" s="13">
        <v>1352.6</v>
      </c>
      <c r="J149" s="13">
        <v>1803.5</v>
      </c>
      <c r="K149" s="13"/>
      <c r="L149" s="13"/>
      <c r="M149" s="13"/>
      <c r="N149" s="13">
        <v>8850.2999999999993</v>
      </c>
      <c r="O149" s="13">
        <v>26902.5</v>
      </c>
      <c r="P149" s="13">
        <v>35752.800000000003</v>
      </c>
      <c r="Q149" s="13">
        <v>149019.9</v>
      </c>
      <c r="R149" s="13">
        <v>447059.6</v>
      </c>
      <c r="S149" s="13">
        <v>596079.5</v>
      </c>
      <c r="T149" s="13">
        <v>395665.5</v>
      </c>
      <c r="U149" s="13">
        <v>1186996.5999999999</v>
      </c>
      <c r="V149" s="13">
        <v>1582662.0999999999</v>
      </c>
      <c r="W149" s="13"/>
      <c r="X149" s="13"/>
      <c r="Y149" s="32"/>
      <c r="Z149" s="31"/>
      <c r="AA149" s="31"/>
    </row>
    <row r="150" spans="2:27" x14ac:dyDescent="0.25">
      <c r="B150" s="9" t="s">
        <v>73</v>
      </c>
      <c r="C150" s="22" t="s">
        <v>74</v>
      </c>
      <c r="D150" s="23" t="s">
        <v>117</v>
      </c>
      <c r="E150" s="7">
        <v>2.72</v>
      </c>
      <c r="F150" s="7">
        <v>6270</v>
      </c>
      <c r="G150" s="7">
        <v>6272.72</v>
      </c>
      <c r="H150" s="7">
        <v>2.77</v>
      </c>
      <c r="I150" s="7">
        <v>358</v>
      </c>
      <c r="J150" s="7">
        <v>360.77</v>
      </c>
      <c r="K150" s="7"/>
      <c r="L150" s="7"/>
      <c r="M150" s="7"/>
      <c r="N150" s="7">
        <v>82.02</v>
      </c>
      <c r="O150" s="7"/>
      <c r="P150" s="7">
        <v>82.02</v>
      </c>
      <c r="Q150" s="7"/>
      <c r="R150" s="7"/>
      <c r="S150" s="7"/>
      <c r="T150" s="7"/>
      <c r="U150" s="7"/>
      <c r="V150" s="7"/>
      <c r="W150" s="7">
        <v>55</v>
      </c>
      <c r="X150" s="7"/>
      <c r="Y150" s="24">
        <v>55</v>
      </c>
      <c r="Z150" s="25"/>
      <c r="AA150" s="25"/>
    </row>
    <row r="151" spans="2:27" x14ac:dyDescent="0.25">
      <c r="B151" s="9"/>
      <c r="C151" s="22"/>
      <c r="D151" s="26" t="s">
        <v>18</v>
      </c>
      <c r="E151" s="8">
        <v>100</v>
      </c>
      <c r="F151" s="8">
        <v>19500</v>
      </c>
      <c r="G151" s="8">
        <v>19600</v>
      </c>
      <c r="H151" s="8">
        <v>100</v>
      </c>
      <c r="I151" s="8">
        <v>19500</v>
      </c>
      <c r="J151" s="8">
        <v>19600</v>
      </c>
      <c r="K151" s="8"/>
      <c r="L151" s="8"/>
      <c r="M151" s="8"/>
      <c r="N151" s="8">
        <v>1066.5</v>
      </c>
      <c r="O151" s="8"/>
      <c r="P151" s="8">
        <v>1066.5</v>
      </c>
      <c r="Q151" s="8"/>
      <c r="R151" s="8"/>
      <c r="S151" s="8"/>
      <c r="T151" s="8"/>
      <c r="U151" s="8"/>
      <c r="V151" s="8"/>
      <c r="W151" s="8">
        <v>150</v>
      </c>
      <c r="X151" s="8"/>
      <c r="Y151" s="27">
        <v>150</v>
      </c>
      <c r="Z151" s="25"/>
      <c r="AA151" s="25"/>
    </row>
    <row r="152" spans="2:27" x14ac:dyDescent="0.25">
      <c r="B152" s="9"/>
      <c r="C152" s="22" t="s">
        <v>75</v>
      </c>
      <c r="D152" s="23" t="s">
        <v>117</v>
      </c>
      <c r="E152" s="7">
        <v>13.16</v>
      </c>
      <c r="F152" s="7">
        <v>4695.13</v>
      </c>
      <c r="G152" s="7">
        <v>4708.29</v>
      </c>
      <c r="H152" s="7">
        <v>1.18</v>
      </c>
      <c r="I152" s="7">
        <v>317.76</v>
      </c>
      <c r="J152" s="7">
        <v>318.94</v>
      </c>
      <c r="K152" s="7"/>
      <c r="L152" s="7"/>
      <c r="M152" s="7"/>
      <c r="N152" s="7"/>
      <c r="O152" s="7"/>
      <c r="P152" s="7"/>
      <c r="Q152" s="7"/>
      <c r="R152" s="7"/>
      <c r="S152" s="7"/>
      <c r="T152" s="7"/>
      <c r="U152" s="7"/>
      <c r="V152" s="7"/>
      <c r="W152" s="7">
        <v>385</v>
      </c>
      <c r="X152" s="7"/>
      <c r="Y152" s="24">
        <v>385</v>
      </c>
      <c r="Z152" s="25"/>
      <c r="AA152" s="25"/>
    </row>
    <row r="153" spans="2:27" x14ac:dyDescent="0.25">
      <c r="B153" s="9"/>
      <c r="C153" s="22"/>
      <c r="D153" s="26" t="s">
        <v>18</v>
      </c>
      <c r="E153" s="8">
        <v>17.149999999999999</v>
      </c>
      <c r="F153" s="8">
        <v>6534.3</v>
      </c>
      <c r="G153" s="8">
        <v>6551.45</v>
      </c>
      <c r="H153" s="8">
        <v>2.56</v>
      </c>
      <c r="I153" s="8">
        <v>690.33</v>
      </c>
      <c r="J153" s="8">
        <v>692.89</v>
      </c>
      <c r="K153" s="8"/>
      <c r="L153" s="8"/>
      <c r="M153" s="8"/>
      <c r="N153" s="8"/>
      <c r="O153" s="8"/>
      <c r="P153" s="8"/>
      <c r="Q153" s="8"/>
      <c r="R153" s="8"/>
      <c r="S153" s="8"/>
      <c r="T153" s="8"/>
      <c r="U153" s="8"/>
      <c r="V153" s="8"/>
      <c r="W153" s="8">
        <v>13090</v>
      </c>
      <c r="X153" s="8"/>
      <c r="Y153" s="27">
        <v>13090</v>
      </c>
      <c r="Z153" s="25"/>
      <c r="AA153" s="25"/>
    </row>
    <row r="154" spans="2:27" x14ac:dyDescent="0.25">
      <c r="B154" s="28" t="s">
        <v>132</v>
      </c>
      <c r="C154" s="29"/>
      <c r="D154" s="29"/>
      <c r="E154" s="12">
        <v>15.88</v>
      </c>
      <c r="F154" s="12">
        <v>10965.130000000001</v>
      </c>
      <c r="G154" s="12">
        <v>10981.01</v>
      </c>
      <c r="H154" s="12">
        <v>3.95</v>
      </c>
      <c r="I154" s="12">
        <v>675.76</v>
      </c>
      <c r="J154" s="12">
        <v>679.71</v>
      </c>
      <c r="K154" s="12"/>
      <c r="L154" s="12"/>
      <c r="M154" s="12"/>
      <c r="N154" s="12">
        <v>82.02</v>
      </c>
      <c r="O154" s="12"/>
      <c r="P154" s="12">
        <v>82.02</v>
      </c>
      <c r="Q154" s="12"/>
      <c r="R154" s="12"/>
      <c r="S154" s="12"/>
      <c r="T154" s="12"/>
      <c r="U154" s="12"/>
      <c r="V154" s="12"/>
      <c r="W154" s="12">
        <v>440</v>
      </c>
      <c r="X154" s="12"/>
      <c r="Y154" s="30">
        <v>440</v>
      </c>
      <c r="Z154" s="31"/>
      <c r="AA154" s="31"/>
    </row>
    <row r="155" spans="2:27" x14ac:dyDescent="0.25">
      <c r="B155" s="10" t="s">
        <v>133</v>
      </c>
      <c r="C155" s="11"/>
      <c r="D155" s="11"/>
      <c r="E155" s="13">
        <v>117.15</v>
      </c>
      <c r="F155" s="13">
        <v>26034.3</v>
      </c>
      <c r="G155" s="13">
        <v>26151.45</v>
      </c>
      <c r="H155" s="13">
        <v>102.56</v>
      </c>
      <c r="I155" s="13">
        <v>20190.330000000002</v>
      </c>
      <c r="J155" s="13">
        <v>20292.89</v>
      </c>
      <c r="K155" s="13"/>
      <c r="L155" s="13"/>
      <c r="M155" s="13"/>
      <c r="N155" s="13">
        <v>1066.5</v>
      </c>
      <c r="O155" s="13"/>
      <c r="P155" s="13">
        <v>1066.5</v>
      </c>
      <c r="Q155" s="13"/>
      <c r="R155" s="13"/>
      <c r="S155" s="13"/>
      <c r="T155" s="13"/>
      <c r="U155" s="13"/>
      <c r="V155" s="13"/>
      <c r="W155" s="13">
        <v>13240</v>
      </c>
      <c r="X155" s="13"/>
      <c r="Y155" s="32">
        <v>13240</v>
      </c>
      <c r="Z155" s="31"/>
      <c r="AA155" s="31"/>
    </row>
    <row r="156" spans="2:27" x14ac:dyDescent="0.25">
      <c r="B156" s="9" t="s">
        <v>77</v>
      </c>
      <c r="C156" s="22" t="s">
        <v>78</v>
      </c>
      <c r="D156" s="23" t="s">
        <v>117</v>
      </c>
      <c r="E156" s="7"/>
      <c r="F156" s="7"/>
      <c r="G156" s="7"/>
      <c r="H156" s="7"/>
      <c r="I156" s="7"/>
      <c r="J156" s="7"/>
      <c r="K156" s="7"/>
      <c r="L156" s="7">
        <v>340</v>
      </c>
      <c r="M156" s="7">
        <v>340</v>
      </c>
      <c r="N156" s="7"/>
      <c r="O156" s="7"/>
      <c r="P156" s="7"/>
      <c r="Q156" s="7"/>
      <c r="R156" s="7"/>
      <c r="S156" s="7"/>
      <c r="T156" s="7"/>
      <c r="U156" s="7"/>
      <c r="V156" s="7"/>
      <c r="W156" s="7"/>
      <c r="X156" s="7"/>
      <c r="Y156" s="24"/>
      <c r="Z156" s="25"/>
      <c r="AA156" s="25"/>
    </row>
    <row r="157" spans="2:27" x14ac:dyDescent="0.25">
      <c r="B157" s="9"/>
      <c r="C157" s="22"/>
      <c r="D157" s="26" t="s">
        <v>18</v>
      </c>
      <c r="E157" s="8"/>
      <c r="F157" s="8"/>
      <c r="G157" s="8"/>
      <c r="H157" s="8"/>
      <c r="I157" s="8"/>
      <c r="J157" s="8"/>
      <c r="K157" s="8"/>
      <c r="L157" s="8">
        <v>2150</v>
      </c>
      <c r="M157" s="8">
        <v>2150</v>
      </c>
      <c r="N157" s="8"/>
      <c r="O157" s="8"/>
      <c r="P157" s="8"/>
      <c r="Q157" s="8"/>
      <c r="R157" s="8"/>
      <c r="S157" s="8"/>
      <c r="T157" s="8"/>
      <c r="U157" s="8"/>
      <c r="V157" s="8"/>
      <c r="W157" s="8"/>
      <c r="X157" s="8"/>
      <c r="Y157" s="27"/>
      <c r="Z157" s="25"/>
      <c r="AA157" s="25"/>
    </row>
    <row r="158" spans="2:27" x14ac:dyDescent="0.25">
      <c r="B158" s="9"/>
      <c r="C158" s="22" t="s">
        <v>79</v>
      </c>
      <c r="D158" s="23" t="s">
        <v>117</v>
      </c>
      <c r="E158" s="7"/>
      <c r="F158" s="7"/>
      <c r="G158" s="7"/>
      <c r="H158" s="7"/>
      <c r="I158" s="7"/>
      <c r="J158" s="7"/>
      <c r="K158" s="7"/>
      <c r="L158" s="7">
        <v>3800</v>
      </c>
      <c r="M158" s="7">
        <v>3800</v>
      </c>
      <c r="N158" s="7"/>
      <c r="O158" s="7"/>
      <c r="P158" s="7"/>
      <c r="Q158" s="7"/>
      <c r="R158" s="7"/>
      <c r="S158" s="7"/>
      <c r="T158" s="7"/>
      <c r="U158" s="7"/>
      <c r="V158" s="7"/>
      <c r="W158" s="7"/>
      <c r="X158" s="7"/>
      <c r="Y158" s="24"/>
      <c r="Z158" s="25"/>
      <c r="AA158" s="25"/>
    </row>
    <row r="159" spans="2:27" x14ac:dyDescent="0.25">
      <c r="B159" s="9"/>
      <c r="C159" s="22"/>
      <c r="D159" s="26" t="s">
        <v>18</v>
      </c>
      <c r="E159" s="8"/>
      <c r="F159" s="8"/>
      <c r="G159" s="8"/>
      <c r="H159" s="8"/>
      <c r="I159" s="8"/>
      <c r="J159" s="8"/>
      <c r="K159" s="8"/>
      <c r="L159" s="8">
        <v>18550</v>
      </c>
      <c r="M159" s="8">
        <v>18550</v>
      </c>
      <c r="N159" s="8"/>
      <c r="O159" s="8"/>
      <c r="P159" s="8"/>
      <c r="Q159" s="8"/>
      <c r="R159" s="8"/>
      <c r="S159" s="8"/>
      <c r="T159" s="8"/>
      <c r="U159" s="8"/>
      <c r="V159" s="8"/>
      <c r="W159" s="8"/>
      <c r="X159" s="8"/>
      <c r="Y159" s="27"/>
      <c r="Z159" s="25"/>
      <c r="AA159" s="25"/>
    </row>
    <row r="160" spans="2:27" x14ac:dyDescent="0.25">
      <c r="B160" s="9"/>
      <c r="C160" s="22" t="s">
        <v>80</v>
      </c>
      <c r="D160" s="23" t="s">
        <v>117</v>
      </c>
      <c r="E160" s="7"/>
      <c r="F160" s="7"/>
      <c r="G160" s="7"/>
      <c r="H160" s="7"/>
      <c r="I160" s="7"/>
      <c r="J160" s="7"/>
      <c r="K160" s="7"/>
      <c r="L160" s="7">
        <v>6400</v>
      </c>
      <c r="M160" s="7">
        <v>6400</v>
      </c>
      <c r="N160" s="7"/>
      <c r="O160" s="7"/>
      <c r="P160" s="7"/>
      <c r="Q160" s="7"/>
      <c r="R160" s="7"/>
      <c r="S160" s="7"/>
      <c r="T160" s="7"/>
      <c r="U160" s="7"/>
      <c r="V160" s="7"/>
      <c r="W160" s="7"/>
      <c r="X160" s="7"/>
      <c r="Y160" s="24"/>
      <c r="Z160" s="25"/>
      <c r="AA160" s="25"/>
    </row>
    <row r="161" spans="2:27" x14ac:dyDescent="0.25">
      <c r="B161" s="9"/>
      <c r="C161" s="22"/>
      <c r="D161" s="26" t="s">
        <v>18</v>
      </c>
      <c r="E161" s="8"/>
      <c r="F161" s="8"/>
      <c r="G161" s="8"/>
      <c r="H161" s="8"/>
      <c r="I161" s="8"/>
      <c r="J161" s="8"/>
      <c r="K161" s="8"/>
      <c r="L161" s="8">
        <v>20500</v>
      </c>
      <c r="M161" s="8">
        <v>20500</v>
      </c>
      <c r="N161" s="8"/>
      <c r="O161" s="8"/>
      <c r="P161" s="8"/>
      <c r="Q161" s="8"/>
      <c r="R161" s="8"/>
      <c r="S161" s="8"/>
      <c r="T161" s="8"/>
      <c r="U161" s="8"/>
      <c r="V161" s="8"/>
      <c r="W161" s="8"/>
      <c r="X161" s="8"/>
      <c r="Y161" s="27"/>
      <c r="Z161" s="25"/>
      <c r="AA161" s="25"/>
    </row>
    <row r="162" spans="2:27" x14ac:dyDescent="0.25">
      <c r="B162" s="9"/>
      <c r="C162" s="22" t="s">
        <v>81</v>
      </c>
      <c r="D162" s="23" t="s">
        <v>117</v>
      </c>
      <c r="E162" s="7"/>
      <c r="F162" s="7"/>
      <c r="G162" s="7"/>
      <c r="H162" s="7"/>
      <c r="I162" s="7"/>
      <c r="J162" s="7"/>
      <c r="K162" s="7"/>
      <c r="L162" s="7">
        <v>105</v>
      </c>
      <c r="M162" s="7">
        <v>105</v>
      </c>
      <c r="N162" s="7"/>
      <c r="O162" s="7"/>
      <c r="P162" s="7"/>
      <c r="Q162" s="7"/>
      <c r="R162" s="7"/>
      <c r="S162" s="7"/>
      <c r="T162" s="7"/>
      <c r="U162" s="7"/>
      <c r="V162" s="7"/>
      <c r="W162" s="7"/>
      <c r="X162" s="7"/>
      <c r="Y162" s="24"/>
      <c r="Z162" s="25"/>
      <c r="AA162" s="25"/>
    </row>
    <row r="163" spans="2:27" x14ac:dyDescent="0.25">
      <c r="B163" s="9"/>
      <c r="C163" s="22"/>
      <c r="D163" s="26" t="s">
        <v>18</v>
      </c>
      <c r="E163" s="8"/>
      <c r="F163" s="8"/>
      <c r="G163" s="8"/>
      <c r="H163" s="8"/>
      <c r="I163" s="8"/>
      <c r="J163" s="8"/>
      <c r="K163" s="8"/>
      <c r="L163" s="8">
        <v>1300</v>
      </c>
      <c r="M163" s="8">
        <v>1300</v>
      </c>
      <c r="N163" s="8"/>
      <c r="O163" s="8"/>
      <c r="P163" s="8"/>
      <c r="Q163" s="8"/>
      <c r="R163" s="8"/>
      <c r="S163" s="8"/>
      <c r="T163" s="8"/>
      <c r="U163" s="8"/>
      <c r="V163" s="8"/>
      <c r="W163" s="8"/>
      <c r="X163" s="8"/>
      <c r="Y163" s="27"/>
      <c r="Z163" s="25"/>
      <c r="AA163" s="25"/>
    </row>
    <row r="164" spans="2:27" x14ac:dyDescent="0.25">
      <c r="B164" s="28" t="s">
        <v>134</v>
      </c>
      <c r="C164" s="29"/>
      <c r="D164" s="29"/>
      <c r="E164" s="12"/>
      <c r="F164" s="12"/>
      <c r="G164" s="12"/>
      <c r="H164" s="12"/>
      <c r="I164" s="12"/>
      <c r="J164" s="12"/>
      <c r="K164" s="12"/>
      <c r="L164" s="12">
        <v>10645</v>
      </c>
      <c r="M164" s="12">
        <v>10645</v>
      </c>
      <c r="N164" s="12"/>
      <c r="O164" s="12"/>
      <c r="P164" s="12"/>
      <c r="Q164" s="12"/>
      <c r="R164" s="12"/>
      <c r="S164" s="12"/>
      <c r="T164" s="12"/>
      <c r="U164" s="12"/>
      <c r="V164" s="12"/>
      <c r="W164" s="12"/>
      <c r="X164" s="12"/>
      <c r="Y164" s="30"/>
      <c r="Z164" s="31"/>
      <c r="AA164" s="31"/>
    </row>
    <row r="165" spans="2:27" x14ac:dyDescent="0.25">
      <c r="B165" s="10" t="s">
        <v>135</v>
      </c>
      <c r="C165" s="11"/>
      <c r="D165" s="11"/>
      <c r="E165" s="13"/>
      <c r="F165" s="13"/>
      <c r="G165" s="13"/>
      <c r="H165" s="13"/>
      <c r="I165" s="13"/>
      <c r="J165" s="13"/>
      <c r="K165" s="13"/>
      <c r="L165" s="13">
        <v>42500</v>
      </c>
      <c r="M165" s="13">
        <v>42500</v>
      </c>
      <c r="N165" s="13"/>
      <c r="O165" s="13"/>
      <c r="P165" s="13"/>
      <c r="Q165" s="13"/>
      <c r="R165" s="13"/>
      <c r="S165" s="13"/>
      <c r="T165" s="13"/>
      <c r="U165" s="13"/>
      <c r="V165" s="13"/>
      <c r="W165" s="13"/>
      <c r="X165" s="13"/>
      <c r="Y165" s="32"/>
      <c r="Z165" s="31"/>
      <c r="AA165" s="31"/>
    </row>
    <row r="166" spans="2:27" x14ac:dyDescent="0.25">
      <c r="B166" s="9" t="s">
        <v>83</v>
      </c>
      <c r="C166" s="22" t="s">
        <v>83</v>
      </c>
      <c r="D166" s="23" t="s">
        <v>117</v>
      </c>
      <c r="E166" s="7"/>
      <c r="F166" s="7"/>
      <c r="G166" s="7"/>
      <c r="H166" s="7"/>
      <c r="I166" s="7"/>
      <c r="J166" s="7"/>
      <c r="K166" s="7"/>
      <c r="L166" s="7"/>
      <c r="M166" s="7"/>
      <c r="N166" s="7"/>
      <c r="O166" s="7"/>
      <c r="P166" s="7"/>
      <c r="Q166" s="7">
        <v>32742.31</v>
      </c>
      <c r="R166" s="7"/>
      <c r="S166" s="7">
        <v>32742.31</v>
      </c>
      <c r="T166" s="7"/>
      <c r="U166" s="7"/>
      <c r="V166" s="7"/>
      <c r="W166" s="7"/>
      <c r="X166" s="7"/>
      <c r="Y166" s="24"/>
      <c r="Z166" s="25"/>
      <c r="AA166" s="25"/>
    </row>
    <row r="167" spans="2:27" x14ac:dyDescent="0.25">
      <c r="B167" s="9"/>
      <c r="C167" s="22"/>
      <c r="D167" s="26" t="s">
        <v>18</v>
      </c>
      <c r="E167" s="8"/>
      <c r="F167" s="8"/>
      <c r="G167" s="8"/>
      <c r="H167" s="8"/>
      <c r="I167" s="8"/>
      <c r="J167" s="8"/>
      <c r="K167" s="8"/>
      <c r="L167" s="8"/>
      <c r="M167" s="8"/>
      <c r="N167" s="8"/>
      <c r="O167" s="8"/>
      <c r="P167" s="8"/>
      <c r="Q167" s="8"/>
      <c r="R167" s="8"/>
      <c r="S167" s="8"/>
      <c r="T167" s="8"/>
      <c r="U167" s="8"/>
      <c r="V167" s="8"/>
      <c r="W167" s="8"/>
      <c r="X167" s="8"/>
      <c r="Y167" s="27"/>
      <c r="Z167" s="25"/>
      <c r="AA167" s="25"/>
    </row>
    <row r="168" spans="2:27" x14ac:dyDescent="0.25">
      <c r="B168" s="28" t="s">
        <v>136</v>
      </c>
      <c r="C168" s="29"/>
      <c r="D168" s="29"/>
      <c r="E168" s="12"/>
      <c r="F168" s="12"/>
      <c r="G168" s="12"/>
      <c r="H168" s="12"/>
      <c r="I168" s="12"/>
      <c r="J168" s="12"/>
      <c r="K168" s="12"/>
      <c r="L168" s="12"/>
      <c r="M168" s="12"/>
      <c r="N168" s="12"/>
      <c r="O168" s="12"/>
      <c r="P168" s="12"/>
      <c r="Q168" s="12">
        <v>32742.31</v>
      </c>
      <c r="R168" s="12"/>
      <c r="S168" s="12">
        <v>32742.31</v>
      </c>
      <c r="T168" s="12"/>
      <c r="U168" s="12"/>
      <c r="V168" s="12"/>
      <c r="W168" s="12"/>
      <c r="X168" s="12"/>
      <c r="Y168" s="30"/>
      <c r="Z168" s="31"/>
      <c r="AA168" s="31"/>
    </row>
    <row r="169" spans="2:27" x14ac:dyDescent="0.25">
      <c r="B169" s="10" t="s">
        <v>137</v>
      </c>
      <c r="C169" s="11"/>
      <c r="D169" s="11"/>
      <c r="E169" s="13"/>
      <c r="F169" s="13"/>
      <c r="G169" s="13"/>
      <c r="H169" s="13"/>
      <c r="I169" s="13"/>
      <c r="J169" s="13"/>
      <c r="K169" s="13"/>
      <c r="L169" s="13"/>
      <c r="M169" s="13"/>
      <c r="N169" s="13"/>
      <c r="O169" s="13"/>
      <c r="P169" s="13"/>
      <c r="Q169" s="13"/>
      <c r="R169" s="13"/>
      <c r="S169" s="13"/>
      <c r="T169" s="13"/>
      <c r="U169" s="13"/>
      <c r="V169" s="13"/>
      <c r="W169" s="13"/>
      <c r="X169" s="13"/>
      <c r="Y169" s="32"/>
      <c r="Z169" s="31"/>
      <c r="AA169" s="31"/>
    </row>
    <row r="170" spans="2:27" x14ac:dyDescent="0.25">
      <c r="B170" s="9" t="s">
        <v>138</v>
      </c>
      <c r="C170" s="22" t="s">
        <v>85</v>
      </c>
      <c r="D170" s="23" t="s">
        <v>117</v>
      </c>
      <c r="E170" s="7"/>
      <c r="F170" s="7"/>
      <c r="G170" s="7"/>
      <c r="H170" s="7"/>
      <c r="I170" s="7"/>
      <c r="J170" s="7"/>
      <c r="K170" s="7"/>
      <c r="L170" s="7"/>
      <c r="M170" s="7"/>
      <c r="N170" s="7"/>
      <c r="O170" s="7"/>
      <c r="P170" s="7"/>
      <c r="Q170" s="7"/>
      <c r="R170" s="7"/>
      <c r="S170" s="7"/>
      <c r="T170" s="7"/>
      <c r="U170" s="7"/>
      <c r="V170" s="7"/>
      <c r="W170" s="7"/>
      <c r="X170" s="7"/>
      <c r="Y170" s="24"/>
      <c r="Z170" s="25"/>
      <c r="AA170" s="25"/>
    </row>
    <row r="171" spans="2:27" x14ac:dyDescent="0.25">
      <c r="B171" s="9"/>
      <c r="C171" s="22"/>
      <c r="D171" s="26" t="s">
        <v>18</v>
      </c>
      <c r="E171" s="8"/>
      <c r="F171" s="8"/>
      <c r="G171" s="8"/>
      <c r="H171" s="8"/>
      <c r="I171" s="8"/>
      <c r="J171" s="8"/>
      <c r="K171" s="8"/>
      <c r="L171" s="8"/>
      <c r="M171" s="8"/>
      <c r="N171" s="8"/>
      <c r="O171" s="8"/>
      <c r="P171" s="8"/>
      <c r="Q171" s="8">
        <v>1194</v>
      </c>
      <c r="R171" s="8"/>
      <c r="S171" s="8">
        <v>1194</v>
      </c>
      <c r="T171" s="8"/>
      <c r="U171" s="8"/>
      <c r="V171" s="8"/>
      <c r="W171" s="8"/>
      <c r="X171" s="8"/>
      <c r="Y171" s="27"/>
      <c r="Z171" s="25"/>
      <c r="AA171" s="25"/>
    </row>
    <row r="172" spans="2:27" x14ac:dyDescent="0.25">
      <c r="B172" s="28" t="s">
        <v>139</v>
      </c>
      <c r="C172" s="29"/>
      <c r="D172" s="29"/>
      <c r="E172" s="12"/>
      <c r="F172" s="12"/>
      <c r="G172" s="12"/>
      <c r="H172" s="12"/>
      <c r="I172" s="12"/>
      <c r="J172" s="12"/>
      <c r="K172" s="12"/>
      <c r="L172" s="12"/>
      <c r="M172" s="12"/>
      <c r="N172" s="12"/>
      <c r="O172" s="12"/>
      <c r="P172" s="12"/>
      <c r="Q172" s="12"/>
      <c r="R172" s="12"/>
      <c r="S172" s="12"/>
      <c r="T172" s="12"/>
      <c r="U172" s="12"/>
      <c r="V172" s="12"/>
      <c r="W172" s="12"/>
      <c r="X172" s="12"/>
      <c r="Y172" s="30"/>
      <c r="Z172" s="31"/>
      <c r="AA172" s="31"/>
    </row>
    <row r="173" spans="2:27" x14ac:dyDescent="0.25">
      <c r="B173" s="10" t="s">
        <v>140</v>
      </c>
      <c r="C173" s="11"/>
      <c r="D173" s="11"/>
      <c r="E173" s="13"/>
      <c r="F173" s="13"/>
      <c r="G173" s="13"/>
      <c r="H173" s="13"/>
      <c r="I173" s="13"/>
      <c r="J173" s="13"/>
      <c r="K173" s="13"/>
      <c r="L173" s="13"/>
      <c r="M173" s="13"/>
      <c r="N173" s="13"/>
      <c r="O173" s="13"/>
      <c r="P173" s="13"/>
      <c r="Q173" s="13">
        <v>1194</v>
      </c>
      <c r="R173" s="13"/>
      <c r="S173" s="13">
        <v>1194</v>
      </c>
      <c r="T173" s="13"/>
      <c r="U173" s="13"/>
      <c r="V173" s="13"/>
      <c r="W173" s="13"/>
      <c r="X173" s="13"/>
      <c r="Y173" s="32"/>
      <c r="Z173" s="31"/>
      <c r="AA173" s="31"/>
    </row>
    <row r="174" spans="2:27" x14ac:dyDescent="0.25">
      <c r="B174" s="33" t="s">
        <v>141</v>
      </c>
      <c r="C174" s="2" t="s">
        <v>89</v>
      </c>
      <c r="D174" s="23" t="s">
        <v>117</v>
      </c>
      <c r="E174" s="7"/>
      <c r="F174" s="7"/>
      <c r="G174" s="7"/>
      <c r="H174" s="7"/>
      <c r="I174" s="7"/>
      <c r="J174" s="7"/>
      <c r="K174" s="7"/>
      <c r="L174" s="7"/>
      <c r="M174" s="7"/>
      <c r="N174" s="7"/>
      <c r="O174" s="7"/>
      <c r="P174" s="7"/>
      <c r="Q174" s="7"/>
      <c r="R174" s="7"/>
      <c r="S174" s="7"/>
      <c r="T174" s="7"/>
      <c r="U174" s="7"/>
      <c r="V174" s="7"/>
      <c r="W174" s="7"/>
      <c r="X174" s="7"/>
      <c r="Y174" s="24"/>
      <c r="Z174" s="25"/>
      <c r="AA174" s="25"/>
    </row>
    <row r="175" spans="2:27" x14ac:dyDescent="0.25">
      <c r="B175" s="9"/>
      <c r="C175" s="22"/>
      <c r="D175" s="26" t="s">
        <v>18</v>
      </c>
      <c r="E175" s="8"/>
      <c r="F175" s="8"/>
      <c r="G175" s="8"/>
      <c r="H175" s="8"/>
      <c r="I175" s="8"/>
      <c r="J175" s="8"/>
      <c r="K175" s="8"/>
      <c r="L175" s="8"/>
      <c r="M175" s="8"/>
      <c r="N175" s="8"/>
      <c r="O175" s="8"/>
      <c r="P175" s="8"/>
      <c r="Q175" s="8">
        <v>71539.62</v>
      </c>
      <c r="R175" s="8"/>
      <c r="S175" s="8">
        <v>71539.62</v>
      </c>
      <c r="T175" s="8"/>
      <c r="U175" s="8"/>
      <c r="V175" s="8"/>
      <c r="W175" s="8"/>
      <c r="X175" s="8"/>
      <c r="Y175" s="27"/>
      <c r="Z175" s="25"/>
      <c r="AA175" s="25"/>
    </row>
    <row r="176" spans="2:27" x14ac:dyDescent="0.25">
      <c r="B176" s="28" t="s">
        <v>142</v>
      </c>
      <c r="C176" s="29"/>
      <c r="D176" s="29"/>
      <c r="E176" s="12"/>
      <c r="F176" s="12"/>
      <c r="G176" s="12"/>
      <c r="H176" s="12"/>
      <c r="I176" s="12"/>
      <c r="J176" s="12"/>
      <c r="K176" s="12"/>
      <c r="L176" s="12"/>
      <c r="M176" s="12"/>
      <c r="N176" s="12"/>
      <c r="O176" s="12"/>
      <c r="P176" s="12"/>
      <c r="Q176" s="12"/>
      <c r="R176" s="12"/>
      <c r="S176" s="12"/>
      <c r="T176" s="12"/>
      <c r="U176" s="12"/>
      <c r="V176" s="12"/>
      <c r="W176" s="12"/>
      <c r="X176" s="12"/>
      <c r="Y176" s="30"/>
      <c r="Z176" s="31"/>
      <c r="AA176" s="31"/>
    </row>
    <row r="177" spans="2:27" x14ac:dyDescent="0.25">
      <c r="B177" s="10" t="s">
        <v>143</v>
      </c>
      <c r="C177" s="11"/>
      <c r="D177" s="11"/>
      <c r="E177" s="13"/>
      <c r="F177" s="13"/>
      <c r="G177" s="13"/>
      <c r="H177" s="13"/>
      <c r="I177" s="13"/>
      <c r="J177" s="13"/>
      <c r="K177" s="13"/>
      <c r="L177" s="13"/>
      <c r="M177" s="13"/>
      <c r="N177" s="13"/>
      <c r="O177" s="13"/>
      <c r="P177" s="13"/>
      <c r="Q177" s="13">
        <v>71539.62</v>
      </c>
      <c r="R177" s="13"/>
      <c r="S177" s="13">
        <v>71539.62</v>
      </c>
      <c r="T177" s="13"/>
      <c r="U177" s="13"/>
      <c r="V177" s="13"/>
      <c r="W177" s="13"/>
      <c r="X177" s="13"/>
      <c r="Y177" s="32"/>
      <c r="Z177" s="31"/>
      <c r="AA177" s="31"/>
    </row>
    <row r="178" spans="2:27" x14ac:dyDescent="0.25">
      <c r="B178" s="33" t="s">
        <v>91</v>
      </c>
      <c r="C178" s="2" t="s">
        <v>144</v>
      </c>
      <c r="D178" s="23" t="s">
        <v>117</v>
      </c>
      <c r="E178" s="7"/>
      <c r="F178" s="7"/>
      <c r="G178" s="7"/>
      <c r="H178" s="7"/>
      <c r="I178" s="7"/>
      <c r="J178" s="7"/>
      <c r="K178" s="7"/>
      <c r="L178" s="7"/>
      <c r="M178" s="7"/>
      <c r="N178" s="7"/>
      <c r="O178" s="7"/>
      <c r="P178" s="7"/>
      <c r="Q178" s="7"/>
      <c r="R178" s="7"/>
      <c r="S178" s="7"/>
      <c r="T178" s="7"/>
      <c r="U178" s="7">
        <v>1064</v>
      </c>
      <c r="V178" s="7">
        <v>1064</v>
      </c>
      <c r="W178" s="7"/>
      <c r="X178" s="7"/>
      <c r="Y178" s="24"/>
      <c r="Z178" s="25"/>
      <c r="AA178" s="25"/>
    </row>
    <row r="179" spans="2:27" x14ac:dyDescent="0.25">
      <c r="B179" s="9"/>
      <c r="C179" s="22"/>
      <c r="D179" s="26" t="s">
        <v>18</v>
      </c>
      <c r="E179" s="8"/>
      <c r="F179" s="8"/>
      <c r="G179" s="8"/>
      <c r="H179" s="8"/>
      <c r="I179" s="8"/>
      <c r="J179" s="8"/>
      <c r="K179" s="8"/>
      <c r="L179" s="8"/>
      <c r="M179" s="8"/>
      <c r="N179" s="8"/>
      <c r="O179" s="8"/>
      <c r="P179" s="8"/>
      <c r="Q179" s="8"/>
      <c r="R179" s="8"/>
      <c r="S179" s="8"/>
      <c r="T179" s="8"/>
      <c r="U179" s="8">
        <v>130</v>
      </c>
      <c r="V179" s="8">
        <v>130</v>
      </c>
      <c r="W179" s="8"/>
      <c r="X179" s="8"/>
      <c r="Y179" s="27"/>
      <c r="Z179" s="25"/>
      <c r="AA179" s="25"/>
    </row>
    <row r="180" spans="2:27" x14ac:dyDescent="0.25">
      <c r="B180" s="28" t="s">
        <v>145</v>
      </c>
      <c r="C180" s="29"/>
      <c r="D180" s="29"/>
      <c r="E180" s="12"/>
      <c r="F180" s="12"/>
      <c r="G180" s="12"/>
      <c r="H180" s="12"/>
      <c r="I180" s="12"/>
      <c r="J180" s="12"/>
      <c r="K180" s="12"/>
      <c r="L180" s="12"/>
      <c r="M180" s="12"/>
      <c r="N180" s="12"/>
      <c r="O180" s="12"/>
      <c r="P180" s="12"/>
      <c r="Q180" s="12"/>
      <c r="R180" s="12"/>
      <c r="S180" s="12"/>
      <c r="T180" s="12"/>
      <c r="U180" s="12">
        <v>1064</v>
      </c>
      <c r="V180" s="12">
        <v>1064</v>
      </c>
      <c r="W180" s="12"/>
      <c r="X180" s="12"/>
      <c r="Y180" s="30"/>
      <c r="Z180" s="31"/>
      <c r="AA180" s="31"/>
    </row>
    <row r="181" spans="2:27" x14ac:dyDescent="0.25">
      <c r="B181" s="10" t="s">
        <v>146</v>
      </c>
      <c r="C181" s="11"/>
      <c r="D181" s="11"/>
      <c r="E181" s="13"/>
      <c r="F181" s="13"/>
      <c r="G181" s="13"/>
      <c r="H181" s="13"/>
      <c r="I181" s="13"/>
      <c r="J181" s="13"/>
      <c r="K181" s="13"/>
      <c r="L181" s="13"/>
      <c r="M181" s="13"/>
      <c r="N181" s="13"/>
      <c r="O181" s="13"/>
      <c r="P181" s="13"/>
      <c r="Q181" s="13"/>
      <c r="R181" s="13"/>
      <c r="S181" s="13"/>
      <c r="T181" s="13"/>
      <c r="U181" s="13">
        <v>130</v>
      </c>
      <c r="V181" s="13">
        <v>130</v>
      </c>
      <c r="W181" s="13"/>
      <c r="X181" s="13"/>
      <c r="Y181" s="32"/>
      <c r="Z181" s="31"/>
      <c r="AA181" s="31"/>
    </row>
    <row r="182" spans="2:27" x14ac:dyDescent="0.25">
      <c r="B182" s="34" t="s">
        <v>147</v>
      </c>
      <c r="C182" s="35"/>
      <c r="D182" s="35"/>
      <c r="E182" s="36">
        <f>SUM(E180,E176,E172,E168,E164,E154,E148,E138,E126,E106,E102,E98,E90)</f>
        <v>1818.85</v>
      </c>
      <c r="F182" s="36">
        <f>SUM(F180,F176,F172,F168,F164,F154,F148,F138,F126,F106,F102,F98,F90)</f>
        <v>16337.45</v>
      </c>
      <c r="G182" s="36">
        <f>SUM(G180,G176,G172,G168,G164,G154,G148,G138,G126,G106,G102,G98,G90)</f>
        <v>18156.3</v>
      </c>
      <c r="H182" s="36">
        <f t="shared" ref="H182:Y182" si="22">SUM(H180,H176,H172,H168,H164,H154,H148,H138,H126,H106,H102,H98,H90)</f>
        <v>261.05</v>
      </c>
      <c r="I182" s="36">
        <f t="shared" si="22"/>
        <v>1447.1599999999999</v>
      </c>
      <c r="J182" s="36">
        <f t="shared" si="22"/>
        <v>1708.21</v>
      </c>
      <c r="K182" s="36">
        <f t="shared" si="22"/>
        <v>8.9</v>
      </c>
      <c r="L182" s="36">
        <f t="shared" si="22"/>
        <v>10645</v>
      </c>
      <c r="M182" s="36">
        <f t="shared" si="22"/>
        <v>10653.9</v>
      </c>
      <c r="N182" s="36">
        <f t="shared" si="22"/>
        <v>291.21999999999997</v>
      </c>
      <c r="O182" s="36">
        <f t="shared" si="22"/>
        <v>356.34</v>
      </c>
      <c r="P182" s="36">
        <f t="shared" si="22"/>
        <v>647.56000000000006</v>
      </c>
      <c r="Q182" s="36">
        <f t="shared" si="22"/>
        <v>1599217.33</v>
      </c>
      <c r="R182" s="36">
        <f t="shared" si="22"/>
        <v>4127680.3</v>
      </c>
      <c r="S182" s="36">
        <f t="shared" si="22"/>
        <v>5726897.6299999999</v>
      </c>
      <c r="T182" s="36">
        <f t="shared" si="22"/>
        <v>1992.6</v>
      </c>
      <c r="U182" s="36">
        <f t="shared" si="22"/>
        <v>3528.5</v>
      </c>
      <c r="V182" s="36">
        <f t="shared" si="22"/>
        <v>5521.1</v>
      </c>
      <c r="W182" s="36">
        <f t="shared" si="22"/>
        <v>8535.85</v>
      </c>
      <c r="X182" s="36">
        <f t="shared" si="22"/>
        <v>1655.58</v>
      </c>
      <c r="Y182" s="36">
        <f t="shared" si="22"/>
        <v>10191.430000000002</v>
      </c>
      <c r="Z182" s="31"/>
      <c r="AA182" s="31"/>
    </row>
    <row r="183" spans="2:27" ht="15.75" thickBot="1" x14ac:dyDescent="0.3">
      <c r="B183" s="37" t="s">
        <v>148</v>
      </c>
      <c r="C183" s="38"/>
      <c r="D183" s="38"/>
      <c r="E183" s="39">
        <v>1313.67</v>
      </c>
      <c r="F183" s="39">
        <v>32661</v>
      </c>
      <c r="G183" s="39">
        <v>33974.67</v>
      </c>
      <c r="H183" s="39">
        <v>553.45999999999992</v>
      </c>
      <c r="I183" s="39">
        <v>21542.93</v>
      </c>
      <c r="J183" s="39">
        <v>22096.39</v>
      </c>
      <c r="K183" s="39">
        <v>835</v>
      </c>
      <c r="L183" s="39">
        <v>42500</v>
      </c>
      <c r="M183" s="39">
        <v>43335</v>
      </c>
      <c r="N183" s="39">
        <v>17741.52</v>
      </c>
      <c r="O183" s="39">
        <v>26902.5</v>
      </c>
      <c r="P183" s="39">
        <v>44644.020000000004</v>
      </c>
      <c r="Q183" s="39">
        <v>1056104.03</v>
      </c>
      <c r="R183" s="39">
        <v>447059.6</v>
      </c>
      <c r="S183" s="39">
        <v>1503163.63</v>
      </c>
      <c r="T183" s="39">
        <v>473015.66000000003</v>
      </c>
      <c r="U183" s="39">
        <v>1187126.5999999999</v>
      </c>
      <c r="V183" s="39">
        <v>1660142.26</v>
      </c>
      <c r="W183" s="39">
        <v>18149.29</v>
      </c>
      <c r="X183" s="39">
        <v>1086</v>
      </c>
      <c r="Y183" s="40">
        <v>19235.29</v>
      </c>
      <c r="Z183" s="31"/>
      <c r="AA183" s="31"/>
    </row>
  </sheetData>
  <mergeCells count="29">
    <mergeCell ref="J6:K6"/>
    <mergeCell ref="B6:B7"/>
    <mergeCell ref="C6:C7"/>
    <mergeCell ref="D6:E6"/>
    <mergeCell ref="F6:G6"/>
    <mergeCell ref="H6:I6"/>
    <mergeCell ref="X6:Y6"/>
    <mergeCell ref="Z6:AA6"/>
    <mergeCell ref="AB6:AC6"/>
    <mergeCell ref="E78:F78"/>
    <mergeCell ref="G78:G79"/>
    <mergeCell ref="H78:I78"/>
    <mergeCell ref="J78:J79"/>
    <mergeCell ref="K78:L78"/>
    <mergeCell ref="M78:M79"/>
    <mergeCell ref="N78:O78"/>
    <mergeCell ref="L6:M6"/>
    <mergeCell ref="N6:O6"/>
    <mergeCell ref="P6:Q6"/>
    <mergeCell ref="R6:S6"/>
    <mergeCell ref="T6:U6"/>
    <mergeCell ref="V6:W6"/>
    <mergeCell ref="Y78:Y79"/>
    <mergeCell ref="P78:P79"/>
    <mergeCell ref="Q78:R78"/>
    <mergeCell ref="S78:S79"/>
    <mergeCell ref="T78:U78"/>
    <mergeCell ref="V78:V79"/>
    <mergeCell ref="W78:X78"/>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2:R57"/>
  <sheetViews>
    <sheetView zoomScale="85" zoomScaleNormal="85" workbookViewId="0">
      <selection activeCell="E66" sqref="E66"/>
    </sheetView>
  </sheetViews>
  <sheetFormatPr baseColWidth="10" defaultRowHeight="15" x14ac:dyDescent="0.25"/>
  <cols>
    <col min="2" max="2" width="13.42578125" customWidth="1"/>
    <col min="4" max="5" width="13.140625" customWidth="1"/>
    <col min="6" max="7" width="13.5703125" customWidth="1"/>
    <col min="8" max="13" width="11.5703125" customWidth="1"/>
    <col min="14" max="14" width="13.5703125" customWidth="1"/>
    <col min="15" max="15" width="14" customWidth="1"/>
    <col min="16" max="16" width="15" customWidth="1"/>
    <col min="17" max="17" width="13.7109375" customWidth="1"/>
    <col min="18" max="18" width="15.42578125" customWidth="1"/>
  </cols>
  <sheetData>
    <row r="2" spans="2:18" ht="15.75" x14ac:dyDescent="0.3">
      <c r="D2" s="1" t="s">
        <v>0</v>
      </c>
    </row>
    <row r="4" spans="2:18" x14ac:dyDescent="0.25">
      <c r="B4" s="2" t="s">
        <v>149</v>
      </c>
    </row>
    <row r="5" spans="2:18" ht="15.75" thickBot="1" x14ac:dyDescent="0.3"/>
    <row r="6" spans="2:18" ht="58.5" customHeight="1" x14ac:dyDescent="0.25">
      <c r="B6" s="80" t="s">
        <v>2</v>
      </c>
      <c r="C6" s="82" t="s">
        <v>3</v>
      </c>
      <c r="D6" s="41" t="s">
        <v>150</v>
      </c>
      <c r="E6" s="41" t="s">
        <v>151</v>
      </c>
      <c r="F6" s="41" t="s">
        <v>152</v>
      </c>
      <c r="G6" s="41" t="s">
        <v>153</v>
      </c>
      <c r="H6" s="41" t="s">
        <v>154</v>
      </c>
      <c r="I6" s="41" t="s">
        <v>155</v>
      </c>
      <c r="J6" s="41" t="s">
        <v>156</v>
      </c>
      <c r="K6" s="41" t="s">
        <v>157</v>
      </c>
      <c r="L6" s="41" t="s">
        <v>158</v>
      </c>
      <c r="M6" s="41" t="s">
        <v>159</v>
      </c>
      <c r="N6" s="41" t="s">
        <v>160</v>
      </c>
      <c r="O6" s="41" t="s">
        <v>161</v>
      </c>
      <c r="P6" s="41" t="s">
        <v>162</v>
      </c>
      <c r="Q6" s="41" t="s">
        <v>163</v>
      </c>
      <c r="R6" s="42" t="s">
        <v>164</v>
      </c>
    </row>
    <row r="7" spans="2:18" ht="15.75" thickBot="1" x14ac:dyDescent="0.3">
      <c r="B7" s="81"/>
      <c r="C7" s="83"/>
      <c r="D7" s="43" t="s">
        <v>165</v>
      </c>
      <c r="E7" s="43" t="s">
        <v>165</v>
      </c>
      <c r="F7" s="43" t="s">
        <v>165</v>
      </c>
      <c r="G7" s="43" t="s">
        <v>165</v>
      </c>
      <c r="H7" s="43" t="s">
        <v>165</v>
      </c>
      <c r="I7" s="43" t="s">
        <v>165</v>
      </c>
      <c r="J7" s="43" t="s">
        <v>165</v>
      </c>
      <c r="K7" s="43" t="s">
        <v>165</v>
      </c>
      <c r="L7" s="43" t="s">
        <v>165</v>
      </c>
      <c r="M7" s="43" t="s">
        <v>165</v>
      </c>
      <c r="N7" s="43" t="s">
        <v>166</v>
      </c>
      <c r="O7" s="43" t="s">
        <v>166</v>
      </c>
      <c r="P7" s="43" t="s">
        <v>166</v>
      </c>
      <c r="Q7" s="43" t="s">
        <v>167</v>
      </c>
      <c r="R7" s="44" t="s">
        <v>167</v>
      </c>
    </row>
    <row r="8" spans="2:18" x14ac:dyDescent="0.25">
      <c r="B8" s="45" t="s">
        <v>31</v>
      </c>
      <c r="C8" s="46" t="s">
        <v>32</v>
      </c>
      <c r="D8" s="47"/>
      <c r="E8" s="47">
        <v>5229.82</v>
      </c>
      <c r="F8" s="47">
        <v>1072344</v>
      </c>
      <c r="G8" s="47"/>
      <c r="H8" s="47">
        <v>778011.3</v>
      </c>
      <c r="I8" s="47"/>
      <c r="J8" s="47"/>
      <c r="K8" s="47">
        <v>604746.69999999995</v>
      </c>
      <c r="L8" s="47">
        <v>101988.8</v>
      </c>
      <c r="M8" s="47">
        <v>30242.35</v>
      </c>
      <c r="N8" s="47"/>
      <c r="O8" s="47"/>
      <c r="P8" s="47"/>
      <c r="Q8" s="47"/>
      <c r="R8" s="48"/>
    </row>
    <row r="9" spans="2:18" x14ac:dyDescent="0.25">
      <c r="B9" s="49"/>
      <c r="C9" s="50" t="s">
        <v>33</v>
      </c>
      <c r="D9" s="51"/>
      <c r="E9" s="51">
        <v>32602.720000000001</v>
      </c>
      <c r="F9" s="51"/>
      <c r="G9" s="51"/>
      <c r="H9" s="51"/>
      <c r="I9" s="51"/>
      <c r="J9" s="51"/>
      <c r="K9" s="51">
        <v>478278.8</v>
      </c>
      <c r="L9" s="51">
        <v>216548.3</v>
      </c>
      <c r="M9" s="51">
        <v>5903.47</v>
      </c>
      <c r="N9" s="51"/>
      <c r="O9" s="51"/>
      <c r="P9" s="51">
        <v>1101.96</v>
      </c>
      <c r="Q9" s="51"/>
      <c r="R9" s="52"/>
    </row>
    <row r="10" spans="2:18" x14ac:dyDescent="0.25">
      <c r="B10" s="53"/>
      <c r="C10" s="50" t="s">
        <v>34</v>
      </c>
      <c r="D10" s="51"/>
      <c r="E10" s="51"/>
      <c r="F10" s="51">
        <v>1359082</v>
      </c>
      <c r="G10" s="51"/>
      <c r="H10" s="51"/>
      <c r="I10" s="51"/>
      <c r="J10" s="51"/>
      <c r="K10" s="51">
        <v>555099.69999999995</v>
      </c>
      <c r="L10" s="51">
        <v>228486.3</v>
      </c>
      <c r="M10" s="51">
        <v>858.12</v>
      </c>
      <c r="N10" s="51"/>
      <c r="O10" s="51"/>
      <c r="P10" s="51"/>
      <c r="Q10" s="51"/>
      <c r="R10" s="52"/>
    </row>
    <row r="11" spans="2:18" x14ac:dyDescent="0.25">
      <c r="B11" s="54" t="s">
        <v>35</v>
      </c>
      <c r="C11" s="55"/>
      <c r="D11" s="56"/>
      <c r="E11" s="56">
        <v>37832.54</v>
      </c>
      <c r="F11" s="56">
        <v>2431426</v>
      </c>
      <c r="G11" s="56"/>
      <c r="H11" s="56">
        <v>778011.3</v>
      </c>
      <c r="I11" s="56"/>
      <c r="J11" s="56"/>
      <c r="K11" s="56">
        <v>1638125.2</v>
      </c>
      <c r="L11" s="56">
        <v>547023.39999999991</v>
      </c>
      <c r="M11" s="56">
        <v>37003.94</v>
      </c>
      <c r="N11" s="56"/>
      <c r="O11" s="56"/>
      <c r="P11" s="56">
        <v>1101.96</v>
      </c>
      <c r="Q11" s="56"/>
      <c r="R11" s="57"/>
    </row>
    <row r="12" spans="2:18" x14ac:dyDescent="0.25">
      <c r="B12" s="53" t="s">
        <v>37</v>
      </c>
      <c r="C12" s="50" t="s">
        <v>37</v>
      </c>
      <c r="D12" s="51">
        <v>725520.3</v>
      </c>
      <c r="E12" s="51">
        <v>7379.6</v>
      </c>
      <c r="F12" s="51">
        <v>107703.9</v>
      </c>
      <c r="G12" s="51"/>
      <c r="H12" s="51"/>
      <c r="I12" s="51"/>
      <c r="J12" s="51"/>
      <c r="K12" s="51"/>
      <c r="L12" s="51"/>
      <c r="M12" s="51"/>
      <c r="N12" s="51"/>
      <c r="O12" s="51">
        <v>8.77</v>
      </c>
      <c r="P12" s="51">
        <v>3933.68</v>
      </c>
      <c r="Q12" s="51"/>
      <c r="R12" s="52">
        <v>15</v>
      </c>
    </row>
    <row r="13" spans="2:18" x14ac:dyDescent="0.25">
      <c r="B13" s="54" t="s">
        <v>168</v>
      </c>
      <c r="C13" s="55"/>
      <c r="D13" s="56">
        <v>725520.3</v>
      </c>
      <c r="E13" s="56">
        <v>7379.6</v>
      </c>
      <c r="F13" s="56">
        <v>107703.9</v>
      </c>
      <c r="G13" s="56"/>
      <c r="H13" s="56"/>
      <c r="I13" s="56"/>
      <c r="J13" s="56"/>
      <c r="K13" s="56"/>
      <c r="L13" s="56"/>
      <c r="M13" s="56"/>
      <c r="N13" s="56"/>
      <c r="O13" s="56">
        <v>8.77</v>
      </c>
      <c r="P13" s="56">
        <v>3933.68</v>
      </c>
      <c r="Q13" s="56"/>
      <c r="R13" s="57">
        <v>15</v>
      </c>
    </row>
    <row r="14" spans="2:18" x14ac:dyDescent="0.25">
      <c r="B14" s="53" t="s">
        <v>44</v>
      </c>
      <c r="C14" s="50" t="s">
        <v>45</v>
      </c>
      <c r="D14" s="51"/>
      <c r="E14" s="51">
        <v>0.01</v>
      </c>
      <c r="F14" s="51"/>
      <c r="G14" s="51"/>
      <c r="H14" s="51"/>
      <c r="I14" s="51"/>
      <c r="J14" s="51"/>
      <c r="K14" s="51"/>
      <c r="L14" s="51"/>
      <c r="M14" s="51"/>
      <c r="N14" s="51"/>
      <c r="O14" s="51"/>
      <c r="P14" s="51"/>
      <c r="Q14" s="51"/>
      <c r="R14" s="52"/>
    </row>
    <row r="15" spans="2:18" x14ac:dyDescent="0.25">
      <c r="B15" s="54" t="s">
        <v>46</v>
      </c>
      <c r="C15" s="55"/>
      <c r="D15" s="56"/>
      <c r="E15" s="56">
        <v>0.01</v>
      </c>
      <c r="F15" s="56"/>
      <c r="G15" s="56"/>
      <c r="H15" s="56"/>
      <c r="I15" s="56"/>
      <c r="J15" s="56"/>
      <c r="K15" s="56"/>
      <c r="L15" s="56"/>
      <c r="M15" s="56"/>
      <c r="N15" s="56"/>
      <c r="O15" s="56"/>
      <c r="P15" s="56"/>
      <c r="Q15" s="56"/>
      <c r="R15" s="57"/>
    </row>
    <row r="16" spans="2:18" x14ac:dyDescent="0.25">
      <c r="B16" s="53" t="s">
        <v>47</v>
      </c>
      <c r="C16" s="50" t="s">
        <v>47</v>
      </c>
      <c r="D16" s="51">
        <v>211488.4</v>
      </c>
      <c r="E16" s="51">
        <v>2638</v>
      </c>
      <c r="F16" s="51">
        <v>164578.5</v>
      </c>
      <c r="G16" s="51"/>
      <c r="H16" s="51">
        <v>9396.51</v>
      </c>
      <c r="I16" s="51"/>
      <c r="J16" s="51">
        <v>119588.6</v>
      </c>
      <c r="K16" s="51">
        <v>441027.4</v>
      </c>
      <c r="L16" s="51">
        <v>8769.9</v>
      </c>
      <c r="M16" s="51">
        <v>24592.78</v>
      </c>
      <c r="N16" s="51"/>
      <c r="O16" s="51"/>
      <c r="P16" s="51"/>
      <c r="Q16" s="51"/>
      <c r="R16" s="52"/>
    </row>
    <row r="17" spans="2:18" x14ac:dyDescent="0.25">
      <c r="B17" s="54" t="s">
        <v>48</v>
      </c>
      <c r="C17" s="55"/>
      <c r="D17" s="56">
        <v>211488.4</v>
      </c>
      <c r="E17" s="56">
        <v>2638</v>
      </c>
      <c r="F17" s="56">
        <v>164578.5</v>
      </c>
      <c r="G17" s="56"/>
      <c r="H17" s="56">
        <v>9396.51</v>
      </c>
      <c r="I17" s="56"/>
      <c r="J17" s="56">
        <v>119588.6</v>
      </c>
      <c r="K17" s="56">
        <v>441027.4</v>
      </c>
      <c r="L17" s="56">
        <v>8769.9</v>
      </c>
      <c r="M17" s="56">
        <v>24592.78</v>
      </c>
      <c r="N17" s="56"/>
      <c r="O17" s="56"/>
      <c r="P17" s="56"/>
      <c r="Q17" s="56"/>
      <c r="R17" s="57"/>
    </row>
    <row r="18" spans="2:18" x14ac:dyDescent="0.25">
      <c r="B18" s="49" t="s">
        <v>49</v>
      </c>
      <c r="C18" s="50" t="s">
        <v>50</v>
      </c>
      <c r="D18" s="51">
        <v>239692</v>
      </c>
      <c r="E18" s="51"/>
      <c r="F18" s="51"/>
      <c r="G18" s="51"/>
      <c r="H18" s="51">
        <v>51828.49</v>
      </c>
      <c r="I18" s="51"/>
      <c r="J18" s="51">
        <v>5086.6000000000004</v>
      </c>
      <c r="K18" s="51">
        <v>666483</v>
      </c>
      <c r="L18" s="51">
        <v>5610</v>
      </c>
      <c r="M18" s="51">
        <v>112776.2</v>
      </c>
      <c r="N18" s="51">
        <v>22</v>
      </c>
      <c r="O18" s="51"/>
      <c r="P18" s="51"/>
      <c r="Q18" s="51"/>
      <c r="R18" s="52"/>
    </row>
    <row r="19" spans="2:18" x14ac:dyDescent="0.25">
      <c r="B19" s="49"/>
      <c r="C19" s="50" t="s">
        <v>51</v>
      </c>
      <c r="D19" s="51">
        <v>2142700</v>
      </c>
      <c r="E19" s="51"/>
      <c r="F19" s="51"/>
      <c r="G19" s="51"/>
      <c r="H19" s="51">
        <v>743200</v>
      </c>
      <c r="I19" s="51">
        <v>21386</v>
      </c>
      <c r="J19" s="51">
        <v>171047</v>
      </c>
      <c r="K19" s="51">
        <v>2359315</v>
      </c>
      <c r="L19" s="51">
        <v>401526</v>
      </c>
      <c r="M19" s="51">
        <v>2380</v>
      </c>
      <c r="N19" s="51"/>
      <c r="O19" s="51"/>
      <c r="P19" s="51"/>
      <c r="Q19" s="51"/>
      <c r="R19" s="52"/>
    </row>
    <row r="20" spans="2:18" x14ac:dyDescent="0.25">
      <c r="B20" s="49"/>
      <c r="C20" s="50" t="s">
        <v>52</v>
      </c>
      <c r="D20" s="51"/>
      <c r="E20" s="51"/>
      <c r="F20" s="51"/>
      <c r="G20" s="51"/>
      <c r="H20" s="51"/>
      <c r="I20" s="51"/>
      <c r="J20" s="51"/>
      <c r="K20" s="51">
        <v>2188303</v>
      </c>
      <c r="L20" s="51">
        <v>2291</v>
      </c>
      <c r="M20" s="51"/>
      <c r="N20" s="51">
        <v>1314</v>
      </c>
      <c r="O20" s="51"/>
      <c r="P20" s="51"/>
      <c r="Q20" s="51"/>
      <c r="R20" s="52"/>
    </row>
    <row r="21" spans="2:18" x14ac:dyDescent="0.25">
      <c r="B21" s="49"/>
      <c r="C21" s="50" t="s">
        <v>53</v>
      </c>
      <c r="D21" s="51">
        <v>495744.1</v>
      </c>
      <c r="E21" s="51">
        <v>31144</v>
      </c>
      <c r="F21" s="51"/>
      <c r="G21" s="51"/>
      <c r="H21" s="51">
        <v>286979.90000000002</v>
      </c>
      <c r="I21" s="51">
        <v>5793.2</v>
      </c>
      <c r="J21" s="51">
        <v>2650.5</v>
      </c>
      <c r="K21" s="51">
        <v>1189431</v>
      </c>
      <c r="L21" s="51">
        <v>1213344</v>
      </c>
      <c r="M21" s="51"/>
      <c r="N21" s="51">
        <v>25729.71</v>
      </c>
      <c r="O21" s="51">
        <v>91704.22</v>
      </c>
      <c r="P21" s="51"/>
      <c r="Q21" s="51"/>
      <c r="R21" s="52"/>
    </row>
    <row r="22" spans="2:18" x14ac:dyDescent="0.25">
      <c r="B22" s="49"/>
      <c r="C22" s="50" t="s">
        <v>54</v>
      </c>
      <c r="D22" s="51">
        <v>82772.2</v>
      </c>
      <c r="E22" s="51"/>
      <c r="F22" s="51"/>
      <c r="G22" s="51"/>
      <c r="H22" s="51">
        <v>28896.14</v>
      </c>
      <c r="I22" s="51">
        <v>1400</v>
      </c>
      <c r="J22" s="51">
        <v>9828.06</v>
      </c>
      <c r="K22" s="51">
        <v>199841</v>
      </c>
      <c r="L22" s="51">
        <v>31103.599999999999</v>
      </c>
      <c r="M22" s="51">
        <v>33375.01</v>
      </c>
      <c r="N22" s="51">
        <v>445</v>
      </c>
      <c r="O22" s="51"/>
      <c r="P22" s="51"/>
      <c r="Q22" s="51"/>
      <c r="R22" s="52"/>
    </row>
    <row r="23" spans="2:18" x14ac:dyDescent="0.25">
      <c r="B23" s="49"/>
      <c r="C23" s="50" t="s">
        <v>55</v>
      </c>
      <c r="D23" s="51"/>
      <c r="E23" s="51"/>
      <c r="F23" s="51"/>
      <c r="G23" s="51"/>
      <c r="H23" s="51">
        <v>167596.4</v>
      </c>
      <c r="I23" s="51"/>
      <c r="J23" s="51">
        <v>16349.9</v>
      </c>
      <c r="K23" s="51">
        <v>377464</v>
      </c>
      <c r="L23" s="51">
        <v>81284.899999999994</v>
      </c>
      <c r="M23" s="51">
        <v>51752.93</v>
      </c>
      <c r="N23" s="51"/>
      <c r="O23" s="51"/>
      <c r="P23" s="51"/>
      <c r="Q23" s="51"/>
      <c r="R23" s="52"/>
    </row>
    <row r="24" spans="2:18" x14ac:dyDescent="0.25">
      <c r="B24" s="49"/>
      <c r="C24" s="50" t="s">
        <v>56</v>
      </c>
      <c r="D24" s="51">
        <v>576244.9</v>
      </c>
      <c r="E24" s="51"/>
      <c r="F24" s="51"/>
      <c r="G24" s="51"/>
      <c r="H24" s="51">
        <v>114566.7</v>
      </c>
      <c r="I24" s="51"/>
      <c r="J24" s="51"/>
      <c r="K24" s="51">
        <v>1001704</v>
      </c>
      <c r="L24" s="51">
        <v>149026.29999999999</v>
      </c>
      <c r="M24" s="51">
        <v>8687.48</v>
      </c>
      <c r="N24" s="51"/>
      <c r="O24" s="51"/>
      <c r="P24" s="51">
        <v>91910.81</v>
      </c>
      <c r="Q24" s="51"/>
      <c r="R24" s="52"/>
    </row>
    <row r="25" spans="2:18" x14ac:dyDescent="0.25">
      <c r="B25" s="49"/>
      <c r="C25" s="50" t="s">
        <v>57</v>
      </c>
      <c r="D25" s="51"/>
      <c r="E25" s="51"/>
      <c r="F25" s="51"/>
      <c r="G25" s="51"/>
      <c r="H25" s="51"/>
      <c r="I25" s="51"/>
      <c r="J25" s="51"/>
      <c r="K25" s="51">
        <v>108585</v>
      </c>
      <c r="L25" s="51"/>
      <c r="M25" s="51"/>
      <c r="N25" s="51"/>
      <c r="O25" s="51"/>
      <c r="P25" s="51"/>
      <c r="Q25" s="51"/>
      <c r="R25" s="52"/>
    </row>
    <row r="26" spans="2:18" x14ac:dyDescent="0.25">
      <c r="B26" s="53"/>
      <c r="C26" s="50" t="s">
        <v>58</v>
      </c>
      <c r="D26" s="51"/>
      <c r="E26" s="51"/>
      <c r="F26" s="51"/>
      <c r="G26" s="51"/>
      <c r="H26" s="51"/>
      <c r="I26" s="51"/>
      <c r="J26" s="51"/>
      <c r="K26" s="51">
        <v>263352</v>
      </c>
      <c r="L26" s="51"/>
      <c r="M26" s="51"/>
      <c r="N26" s="51"/>
      <c r="O26" s="51"/>
      <c r="P26" s="51"/>
      <c r="Q26" s="51"/>
      <c r="R26" s="52"/>
    </row>
    <row r="27" spans="2:18" x14ac:dyDescent="0.25">
      <c r="B27" s="54" t="s">
        <v>59</v>
      </c>
      <c r="C27" s="55"/>
      <c r="D27" s="56">
        <v>3537153.2</v>
      </c>
      <c r="E27" s="56">
        <v>31144</v>
      </c>
      <c r="F27" s="56"/>
      <c r="G27" s="56"/>
      <c r="H27" s="56">
        <v>1393067.63</v>
      </c>
      <c r="I27" s="56">
        <v>28579.200000000001</v>
      </c>
      <c r="J27" s="56">
        <v>204962.06</v>
      </c>
      <c r="K27" s="56">
        <v>8354478</v>
      </c>
      <c r="L27" s="56">
        <v>1884185.8</v>
      </c>
      <c r="M27" s="56">
        <v>208971.62</v>
      </c>
      <c r="N27" s="56">
        <v>27510.71</v>
      </c>
      <c r="O27" s="56">
        <v>91704.22</v>
      </c>
      <c r="P27" s="56">
        <v>91910.81</v>
      </c>
      <c r="Q27" s="56"/>
      <c r="R27" s="57"/>
    </row>
    <row r="28" spans="2:18" x14ac:dyDescent="0.25">
      <c r="B28" s="49" t="s">
        <v>60</v>
      </c>
      <c r="C28" s="50" t="s">
        <v>61</v>
      </c>
      <c r="D28" s="51">
        <v>883979.5</v>
      </c>
      <c r="E28" s="51"/>
      <c r="F28" s="51">
        <v>403359</v>
      </c>
      <c r="G28" s="51"/>
      <c r="H28" s="51"/>
      <c r="I28" s="51"/>
      <c r="J28" s="51"/>
      <c r="K28" s="51">
        <v>442433.3</v>
      </c>
      <c r="L28" s="51">
        <v>8665.77</v>
      </c>
      <c r="M28" s="51">
        <v>50724.4</v>
      </c>
      <c r="N28" s="51"/>
      <c r="O28" s="51"/>
      <c r="P28" s="51">
        <v>352.22</v>
      </c>
      <c r="Q28" s="51"/>
      <c r="R28" s="52">
        <v>60</v>
      </c>
    </row>
    <row r="29" spans="2:18" x14ac:dyDescent="0.25">
      <c r="B29" s="49"/>
      <c r="C29" s="50" t="s">
        <v>62</v>
      </c>
      <c r="D29" s="51"/>
      <c r="E29" s="51"/>
      <c r="F29" s="51"/>
      <c r="G29" s="51"/>
      <c r="H29" s="51">
        <v>1028.3599999999999</v>
      </c>
      <c r="I29" s="51"/>
      <c r="J29" s="51"/>
      <c r="K29" s="51">
        <v>719305.2</v>
      </c>
      <c r="L29" s="51">
        <v>1177.3599999999999</v>
      </c>
      <c r="M29" s="51"/>
      <c r="N29" s="51"/>
      <c r="O29" s="51"/>
      <c r="P29" s="51"/>
      <c r="Q29" s="51"/>
      <c r="R29" s="52">
        <v>14</v>
      </c>
    </row>
    <row r="30" spans="2:18" x14ac:dyDescent="0.25">
      <c r="B30" s="49"/>
      <c r="C30" s="50" t="s">
        <v>63</v>
      </c>
      <c r="D30" s="51">
        <v>684577.8</v>
      </c>
      <c r="E30" s="51"/>
      <c r="F30" s="51">
        <v>318779.2</v>
      </c>
      <c r="G30" s="51"/>
      <c r="H30" s="51"/>
      <c r="I30" s="51"/>
      <c r="J30" s="51"/>
      <c r="K30" s="51">
        <v>852427.7</v>
      </c>
      <c r="L30" s="51">
        <v>85108.19</v>
      </c>
      <c r="M30" s="51">
        <v>70784.399999999994</v>
      </c>
      <c r="N30" s="51"/>
      <c r="O30" s="51"/>
      <c r="P30" s="51"/>
      <c r="Q30" s="51"/>
      <c r="R30" s="52">
        <v>210</v>
      </c>
    </row>
    <row r="31" spans="2:18" x14ac:dyDescent="0.25">
      <c r="B31" s="49"/>
      <c r="C31" s="50" t="s">
        <v>64</v>
      </c>
      <c r="D31" s="51">
        <v>342415</v>
      </c>
      <c r="E31" s="51"/>
      <c r="F31" s="51">
        <v>648147</v>
      </c>
      <c r="G31" s="51"/>
      <c r="H31" s="51"/>
      <c r="I31" s="51"/>
      <c r="J31" s="51"/>
      <c r="K31" s="51">
        <v>905346</v>
      </c>
      <c r="L31" s="51">
        <v>324814</v>
      </c>
      <c r="M31" s="51">
        <v>20060</v>
      </c>
      <c r="N31" s="51"/>
      <c r="O31" s="51"/>
      <c r="P31" s="51"/>
      <c r="Q31" s="51"/>
      <c r="R31" s="52">
        <v>220</v>
      </c>
    </row>
    <row r="32" spans="2:18" x14ac:dyDescent="0.25">
      <c r="B32" s="53"/>
      <c r="C32" s="50" t="s">
        <v>65</v>
      </c>
      <c r="D32" s="51"/>
      <c r="E32" s="51"/>
      <c r="F32" s="51">
        <v>21910.15</v>
      </c>
      <c r="G32" s="51"/>
      <c r="H32" s="51"/>
      <c r="I32" s="51"/>
      <c r="J32" s="51"/>
      <c r="K32" s="51">
        <v>820519</v>
      </c>
      <c r="L32" s="51">
        <v>27440</v>
      </c>
      <c r="M32" s="51"/>
      <c r="N32" s="51"/>
      <c r="O32" s="51"/>
      <c r="P32" s="51"/>
      <c r="Q32" s="51"/>
      <c r="R32" s="52">
        <v>30</v>
      </c>
    </row>
    <row r="33" spans="2:18" x14ac:dyDescent="0.25">
      <c r="B33" s="54" t="s">
        <v>66</v>
      </c>
      <c r="C33" s="55"/>
      <c r="D33" s="56">
        <v>1910972.3</v>
      </c>
      <c r="E33" s="56"/>
      <c r="F33" s="56">
        <v>1392195.3499999999</v>
      </c>
      <c r="G33" s="56"/>
      <c r="H33" s="56">
        <v>1028.3599999999999</v>
      </c>
      <c r="I33" s="56"/>
      <c r="J33" s="56"/>
      <c r="K33" s="56">
        <v>3740031.2</v>
      </c>
      <c r="L33" s="56">
        <v>447205.32</v>
      </c>
      <c r="M33" s="56">
        <v>141568.79999999999</v>
      </c>
      <c r="N33" s="56"/>
      <c r="O33" s="56"/>
      <c r="P33" s="56">
        <v>352.22</v>
      </c>
      <c r="Q33" s="56"/>
      <c r="R33" s="57">
        <v>534</v>
      </c>
    </row>
    <row r="34" spans="2:18" x14ac:dyDescent="0.25">
      <c r="B34" s="49" t="s">
        <v>67</v>
      </c>
      <c r="C34" s="50" t="s">
        <v>68</v>
      </c>
      <c r="D34" s="51"/>
      <c r="E34" s="51"/>
      <c r="F34" s="51"/>
      <c r="G34" s="51"/>
      <c r="H34" s="51"/>
      <c r="I34" s="51">
        <v>192.4</v>
      </c>
      <c r="J34" s="51"/>
      <c r="K34" s="51">
        <v>6008.1</v>
      </c>
      <c r="L34" s="51"/>
      <c r="M34" s="51">
        <v>3460</v>
      </c>
      <c r="N34" s="51">
        <v>558.94000000000005</v>
      </c>
      <c r="O34" s="51"/>
      <c r="P34" s="51">
        <v>970.96</v>
      </c>
      <c r="Q34" s="51"/>
      <c r="R34" s="52"/>
    </row>
    <row r="35" spans="2:18" x14ac:dyDescent="0.25">
      <c r="B35" s="49"/>
      <c r="C35" s="50" t="s">
        <v>169</v>
      </c>
      <c r="D35" s="51"/>
      <c r="E35" s="51"/>
      <c r="F35" s="51">
        <v>655</v>
      </c>
      <c r="G35" s="51"/>
      <c r="H35" s="51"/>
      <c r="I35" s="51"/>
      <c r="J35" s="51"/>
      <c r="K35" s="51">
        <v>6441.4</v>
      </c>
      <c r="L35" s="51"/>
      <c r="M35" s="51"/>
      <c r="N35" s="51">
        <v>101.69</v>
      </c>
      <c r="O35" s="51"/>
      <c r="P35" s="51">
        <v>12.7</v>
      </c>
      <c r="Q35" s="51"/>
      <c r="R35" s="52"/>
    </row>
    <row r="36" spans="2:18" x14ac:dyDescent="0.25">
      <c r="B36" s="49"/>
      <c r="C36" s="50" t="s">
        <v>170</v>
      </c>
      <c r="D36" s="51"/>
      <c r="E36" s="51"/>
      <c r="F36" s="51"/>
      <c r="G36" s="51"/>
      <c r="H36" s="51"/>
      <c r="I36" s="51"/>
      <c r="J36" s="51"/>
      <c r="K36" s="51">
        <v>46937.8</v>
      </c>
      <c r="L36" s="51"/>
      <c r="M36" s="51"/>
      <c r="N36" s="51">
        <v>144.97</v>
      </c>
      <c r="O36" s="51"/>
      <c r="P36" s="51">
        <v>140.19999999999999</v>
      </c>
      <c r="Q36" s="51"/>
      <c r="R36" s="52"/>
    </row>
    <row r="37" spans="2:18" x14ac:dyDescent="0.25">
      <c r="B37" s="53"/>
      <c r="C37" s="50" t="s">
        <v>71</v>
      </c>
      <c r="D37" s="51"/>
      <c r="E37" s="51"/>
      <c r="F37" s="51"/>
      <c r="G37" s="51"/>
      <c r="H37" s="51"/>
      <c r="I37" s="51"/>
      <c r="J37" s="51"/>
      <c r="K37" s="51">
        <v>5780.08</v>
      </c>
      <c r="L37" s="51"/>
      <c r="M37" s="51"/>
      <c r="N37" s="51">
        <v>332.81</v>
      </c>
      <c r="O37" s="51"/>
      <c r="P37" s="51"/>
      <c r="Q37" s="51"/>
      <c r="R37" s="52"/>
    </row>
    <row r="38" spans="2:18" x14ac:dyDescent="0.25">
      <c r="B38" s="54" t="s">
        <v>72</v>
      </c>
      <c r="C38" s="55"/>
      <c r="D38" s="56"/>
      <c r="E38" s="56"/>
      <c r="F38" s="56">
        <v>655</v>
      </c>
      <c r="G38" s="56"/>
      <c r="H38" s="56"/>
      <c r="I38" s="56">
        <v>192.4</v>
      </c>
      <c r="J38" s="56"/>
      <c r="K38" s="56">
        <v>65167.380000000005</v>
      </c>
      <c r="L38" s="56"/>
      <c r="M38" s="56">
        <v>3460</v>
      </c>
      <c r="N38" s="56">
        <v>1138.4100000000001</v>
      </c>
      <c r="O38" s="56"/>
      <c r="P38" s="56">
        <v>1123.8600000000001</v>
      </c>
      <c r="Q38" s="56"/>
      <c r="R38" s="57"/>
    </row>
    <row r="39" spans="2:18" x14ac:dyDescent="0.25">
      <c r="B39" s="49" t="s">
        <v>171</v>
      </c>
      <c r="C39" s="50" t="s">
        <v>74</v>
      </c>
      <c r="D39" s="51"/>
      <c r="E39" s="51"/>
      <c r="F39" s="51">
        <v>60499.59</v>
      </c>
      <c r="G39" s="51"/>
      <c r="H39" s="51"/>
      <c r="I39" s="51"/>
      <c r="J39" s="51"/>
      <c r="K39" s="51">
        <v>122022</v>
      </c>
      <c r="L39" s="51"/>
      <c r="M39" s="51"/>
      <c r="N39" s="51"/>
      <c r="O39" s="51"/>
      <c r="P39" s="51"/>
      <c r="Q39" s="51">
        <v>19797</v>
      </c>
      <c r="R39" s="52">
        <v>13</v>
      </c>
    </row>
    <row r="40" spans="2:18" x14ac:dyDescent="0.25">
      <c r="B40" s="53"/>
      <c r="C40" s="50" t="s">
        <v>75</v>
      </c>
      <c r="D40" s="51"/>
      <c r="E40" s="51"/>
      <c r="F40" s="51">
        <v>15241.32</v>
      </c>
      <c r="G40" s="51"/>
      <c r="H40" s="51"/>
      <c r="I40" s="51"/>
      <c r="J40" s="51"/>
      <c r="K40" s="51">
        <v>23258.720000000001</v>
      </c>
      <c r="L40" s="51"/>
      <c r="M40" s="51"/>
      <c r="N40" s="51"/>
      <c r="O40" s="51"/>
      <c r="P40" s="51">
        <v>1.82</v>
      </c>
      <c r="Q40" s="51">
        <v>46659</v>
      </c>
      <c r="R40" s="52">
        <v>17</v>
      </c>
    </row>
    <row r="41" spans="2:18" x14ac:dyDescent="0.25">
      <c r="B41" s="54" t="s">
        <v>76</v>
      </c>
      <c r="C41" s="55"/>
      <c r="D41" s="56"/>
      <c r="E41" s="56"/>
      <c r="F41" s="56">
        <v>75740.91</v>
      </c>
      <c r="G41" s="56"/>
      <c r="H41" s="56"/>
      <c r="I41" s="56"/>
      <c r="J41" s="56"/>
      <c r="K41" s="56">
        <v>145280.72</v>
      </c>
      <c r="L41" s="56"/>
      <c r="M41" s="56"/>
      <c r="N41" s="56"/>
      <c r="O41" s="56"/>
      <c r="P41" s="56">
        <v>1.82</v>
      </c>
      <c r="Q41" s="56">
        <v>66456</v>
      </c>
      <c r="R41" s="57">
        <v>30</v>
      </c>
    </row>
    <row r="42" spans="2:18" x14ac:dyDescent="0.25">
      <c r="B42" s="53" t="s">
        <v>83</v>
      </c>
      <c r="C42" s="50" t="s">
        <v>83</v>
      </c>
      <c r="D42" s="51">
        <v>1065113</v>
      </c>
      <c r="E42" s="51"/>
      <c r="F42" s="51">
        <v>195223.3</v>
      </c>
      <c r="G42" s="51">
        <v>14012.84</v>
      </c>
      <c r="H42" s="51"/>
      <c r="I42" s="51"/>
      <c r="J42" s="51">
        <v>540</v>
      </c>
      <c r="K42" s="51"/>
      <c r="L42" s="51"/>
      <c r="M42" s="51">
        <v>14821.68</v>
      </c>
      <c r="N42" s="51"/>
      <c r="O42" s="51"/>
      <c r="P42" s="51"/>
      <c r="Q42" s="51">
        <v>14746</v>
      </c>
      <c r="R42" s="52"/>
    </row>
    <row r="43" spans="2:18" x14ac:dyDescent="0.25">
      <c r="B43" s="54" t="s">
        <v>84</v>
      </c>
      <c r="C43" s="55"/>
      <c r="D43" s="56">
        <v>1065113</v>
      </c>
      <c r="E43" s="56"/>
      <c r="F43" s="56">
        <v>195223.3</v>
      </c>
      <c r="G43" s="56">
        <v>14012.84</v>
      </c>
      <c r="H43" s="56"/>
      <c r="I43" s="56"/>
      <c r="J43" s="56">
        <v>540</v>
      </c>
      <c r="K43" s="56"/>
      <c r="L43" s="56"/>
      <c r="M43" s="56">
        <v>14821.68</v>
      </c>
      <c r="N43" s="56"/>
      <c r="O43" s="56"/>
      <c r="P43" s="56"/>
      <c r="Q43" s="56">
        <v>14746</v>
      </c>
      <c r="R43" s="57"/>
    </row>
    <row r="44" spans="2:18" x14ac:dyDescent="0.25">
      <c r="B44" s="53" t="s">
        <v>85</v>
      </c>
      <c r="C44" s="50" t="s">
        <v>85</v>
      </c>
      <c r="D44" s="51"/>
      <c r="E44" s="51"/>
      <c r="F44" s="51">
        <v>540697.80000000005</v>
      </c>
      <c r="G44" s="51"/>
      <c r="H44" s="51"/>
      <c r="I44" s="51"/>
      <c r="J44" s="51"/>
      <c r="K44" s="51">
        <v>147765.29999999999</v>
      </c>
      <c r="L44" s="51"/>
      <c r="M44" s="51">
        <v>81826.3</v>
      </c>
      <c r="N44" s="51"/>
      <c r="O44" s="51"/>
      <c r="P44" s="51"/>
      <c r="Q44" s="51">
        <v>6644707</v>
      </c>
      <c r="R44" s="52">
        <v>91</v>
      </c>
    </row>
    <row r="45" spans="2:18" x14ac:dyDescent="0.25">
      <c r="B45" s="54" t="s">
        <v>86</v>
      </c>
      <c r="C45" s="55"/>
      <c r="D45" s="56"/>
      <c r="E45" s="56"/>
      <c r="F45" s="56">
        <v>540697.80000000005</v>
      </c>
      <c r="G45" s="56"/>
      <c r="H45" s="56"/>
      <c r="I45" s="56"/>
      <c r="J45" s="56"/>
      <c r="K45" s="56">
        <v>147765.29999999999</v>
      </c>
      <c r="L45" s="56"/>
      <c r="M45" s="56">
        <v>81826.3</v>
      </c>
      <c r="N45" s="56"/>
      <c r="O45" s="56"/>
      <c r="P45" s="56"/>
      <c r="Q45" s="56">
        <v>6644707</v>
      </c>
      <c r="R45" s="57">
        <v>91</v>
      </c>
    </row>
    <row r="46" spans="2:18" x14ac:dyDescent="0.25">
      <c r="B46" s="53" t="s">
        <v>87</v>
      </c>
      <c r="C46" s="50" t="s">
        <v>87</v>
      </c>
      <c r="D46" s="51">
        <v>184793.8</v>
      </c>
      <c r="E46" s="51"/>
      <c r="F46" s="51">
        <v>220671.8</v>
      </c>
      <c r="G46" s="51">
        <v>88283.35</v>
      </c>
      <c r="H46" s="51"/>
      <c r="I46" s="51">
        <v>75573.179999999993</v>
      </c>
      <c r="J46" s="51"/>
      <c r="K46" s="51">
        <v>255688.5</v>
      </c>
      <c r="L46" s="51"/>
      <c r="M46" s="51"/>
      <c r="N46" s="51"/>
      <c r="O46" s="51"/>
      <c r="P46" s="51"/>
      <c r="Q46" s="51"/>
      <c r="R46" s="52"/>
    </row>
    <row r="47" spans="2:18" x14ac:dyDescent="0.25">
      <c r="B47" s="54" t="s">
        <v>88</v>
      </c>
      <c r="C47" s="55"/>
      <c r="D47" s="56">
        <v>184793.8</v>
      </c>
      <c r="E47" s="56"/>
      <c r="F47" s="56">
        <v>220671.8</v>
      </c>
      <c r="G47" s="56">
        <v>88283.35</v>
      </c>
      <c r="H47" s="56"/>
      <c r="I47" s="56">
        <v>75573.179999999993</v>
      </c>
      <c r="J47" s="56"/>
      <c r="K47" s="56">
        <v>255688.5</v>
      </c>
      <c r="L47" s="56"/>
      <c r="M47" s="56"/>
      <c r="N47" s="56"/>
      <c r="O47" s="56"/>
      <c r="P47" s="56"/>
      <c r="Q47" s="56"/>
      <c r="R47" s="57"/>
    </row>
    <row r="48" spans="2:18" x14ac:dyDescent="0.25">
      <c r="B48" s="49" t="s">
        <v>91</v>
      </c>
      <c r="C48" s="50" t="s">
        <v>92</v>
      </c>
      <c r="D48" s="51"/>
      <c r="E48" s="51"/>
      <c r="F48" s="51"/>
      <c r="G48" s="51"/>
      <c r="H48" s="51"/>
      <c r="I48" s="51"/>
      <c r="J48" s="51"/>
      <c r="K48" s="51"/>
      <c r="L48" s="51"/>
      <c r="M48" s="51"/>
      <c r="N48" s="51"/>
      <c r="O48" s="51"/>
      <c r="P48" s="51"/>
      <c r="Q48" s="51">
        <v>330170</v>
      </c>
      <c r="R48" s="52">
        <v>6</v>
      </c>
    </row>
    <row r="49" spans="2:18" x14ac:dyDescent="0.25">
      <c r="B49" s="49"/>
      <c r="C49" s="50" t="s">
        <v>172</v>
      </c>
      <c r="D49" s="51"/>
      <c r="E49" s="51"/>
      <c r="F49" s="51"/>
      <c r="G49" s="51"/>
      <c r="H49" s="51"/>
      <c r="I49" s="51"/>
      <c r="J49" s="51"/>
      <c r="K49" s="51"/>
      <c r="L49" s="51"/>
      <c r="M49" s="51"/>
      <c r="N49" s="51"/>
      <c r="O49" s="51"/>
      <c r="P49" s="51"/>
      <c r="Q49" s="51">
        <v>841442</v>
      </c>
      <c r="R49" s="52">
        <v>72</v>
      </c>
    </row>
    <row r="50" spans="2:18" x14ac:dyDescent="0.25">
      <c r="B50" s="49"/>
      <c r="C50" s="50" t="s">
        <v>173</v>
      </c>
      <c r="D50" s="51"/>
      <c r="E50" s="51"/>
      <c r="F50" s="51"/>
      <c r="G50" s="51"/>
      <c r="H50" s="51"/>
      <c r="I50" s="51"/>
      <c r="J50" s="51"/>
      <c r="K50" s="51"/>
      <c r="L50" s="51"/>
      <c r="M50" s="51"/>
      <c r="N50" s="51"/>
      <c r="O50" s="51"/>
      <c r="P50" s="51"/>
      <c r="Q50" s="51">
        <v>45034</v>
      </c>
      <c r="R50" s="52"/>
    </row>
    <row r="51" spans="2:18" x14ac:dyDescent="0.25">
      <c r="B51" s="54" t="s">
        <v>93</v>
      </c>
      <c r="C51" s="55"/>
      <c r="D51" s="56"/>
      <c r="E51" s="56"/>
      <c r="F51" s="56"/>
      <c r="G51" s="56"/>
      <c r="H51" s="56"/>
      <c r="I51" s="56"/>
      <c r="J51" s="56"/>
      <c r="K51" s="56"/>
      <c r="L51" s="56"/>
      <c r="M51" s="56"/>
      <c r="N51" s="56"/>
      <c r="O51" s="56"/>
      <c r="P51" s="56"/>
      <c r="Q51" s="56">
        <v>1216646</v>
      </c>
      <c r="R51" s="57">
        <v>78</v>
      </c>
    </row>
    <row r="52" spans="2:18" ht="15.75" thickBot="1" x14ac:dyDescent="0.3">
      <c r="B52" s="58" t="s">
        <v>174</v>
      </c>
      <c r="C52" s="59"/>
      <c r="D52" s="60">
        <f>D51+D47+D45+D43+D41+D38+D33+D27+D17+D15+D13+D11</f>
        <v>7635041.0000000009</v>
      </c>
      <c r="E52" s="60">
        <f t="shared" ref="E52:Q52" si="0">E51+E47+E45+E43+E41+E38+E33+E27+E17+E15+E13+E11</f>
        <v>78994.149999999994</v>
      </c>
      <c r="F52" s="60">
        <f t="shared" si="0"/>
        <v>5128892.5600000005</v>
      </c>
      <c r="G52" s="60">
        <f t="shared" si="0"/>
        <v>102296.19</v>
      </c>
      <c r="H52" s="60">
        <f t="shared" si="0"/>
        <v>2181503.7999999998</v>
      </c>
      <c r="I52" s="60">
        <f t="shared" si="0"/>
        <v>104344.77999999998</v>
      </c>
      <c r="J52" s="60">
        <f t="shared" si="0"/>
        <v>325090.66000000003</v>
      </c>
      <c r="K52" s="60">
        <f>K51+K47+K45+K43+K41+K38+K33+K27+K17+K15+K13+K11</f>
        <v>14787563.700000001</v>
      </c>
      <c r="L52" s="60">
        <f t="shared" si="0"/>
        <v>2887184.42</v>
      </c>
      <c r="M52" s="60">
        <f t="shared" si="0"/>
        <v>512245.12000000005</v>
      </c>
      <c r="N52" s="60">
        <f t="shared" si="0"/>
        <v>28649.119999999999</v>
      </c>
      <c r="O52" s="60">
        <f t="shared" si="0"/>
        <v>91712.99</v>
      </c>
      <c r="P52" s="60">
        <f t="shared" si="0"/>
        <v>98424.349999999991</v>
      </c>
      <c r="Q52" s="60">
        <f t="shared" si="0"/>
        <v>7942555</v>
      </c>
      <c r="R52" s="60">
        <f>R51+R47+R45+R43+R41+R38+R33+R27+R17+R15+R13+R11</f>
        <v>748</v>
      </c>
    </row>
    <row r="53" spans="2:18" ht="15.75" thickBot="1" x14ac:dyDescent="0.3"/>
    <row r="54" spans="2:18" ht="15.75" thickBot="1" x14ac:dyDescent="0.3">
      <c r="K54" s="62"/>
    </row>
    <row r="55" spans="2:18" x14ac:dyDescent="0.25">
      <c r="B55" t="s">
        <v>175</v>
      </c>
    </row>
    <row r="56" spans="2:18" x14ac:dyDescent="0.25">
      <c r="B56" t="s">
        <v>176</v>
      </c>
    </row>
    <row r="57" spans="2:18" x14ac:dyDescent="0.25">
      <c r="B57" t="s">
        <v>177</v>
      </c>
    </row>
  </sheetData>
  <mergeCells count="2">
    <mergeCell ref="B6:B7"/>
    <mergeCell ref="C6:C7"/>
  </mergeCell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1. OPF</vt:lpstr>
      <vt:lpstr>2. OBM</vt:lpstr>
    </vt:vector>
  </TitlesOfParts>
  <Company>TRGASA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Cañestro, Cristina</dc:creator>
  <cp:lastModifiedBy>ES</cp:lastModifiedBy>
  <dcterms:created xsi:type="dcterms:W3CDTF">2023-11-24T09:36:36Z</dcterms:created>
  <dcterms:modified xsi:type="dcterms:W3CDTF">2023-12-20T07:04:06Z</dcterms:modified>
</cp:coreProperties>
</file>