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7\preparando AEF2017\"/>
    </mc:Choice>
  </mc:AlternateContent>
  <bookViews>
    <workbookView xWindow="0" yWindow="0" windowWidth="28800" windowHeight="11835"/>
  </bookViews>
  <sheets>
    <sheet name="1. LICENCIAS" sheetId="1" r:id="rId1"/>
    <sheet name="2. CAPTURAS CAZA" sheetId="2" r:id="rId2"/>
    <sheet name="3. CAPTURAS PESCA" sheetId="3" r:id="rId3"/>
    <sheet name="4. SUELTAS" sheetId="4" r:id="rId4"/>
    <sheet name="5. PRODUCCIÓN" sheetId="5" r:id="rId5"/>
    <sheet name="6. TERRENOS CINEGÉTICOS" sheetId="6" r:id="rId6"/>
    <sheet name="7. MASAS APROVECHAM. PISCICOL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4" l="1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00" i="4"/>
  <c r="N99" i="4"/>
  <c r="M166" i="4"/>
  <c r="M118" i="4"/>
  <c r="M110" i="4"/>
  <c r="K109" i="4"/>
  <c r="K110" i="4" s="1"/>
  <c r="K166" i="4" s="1"/>
  <c r="K106" i="4"/>
  <c r="K157" i="4"/>
  <c r="R31" i="3" l="1"/>
  <c r="R47" i="3" s="1"/>
  <c r="P33" i="3"/>
  <c r="P35" i="3" s="1"/>
  <c r="P47" i="3" s="1"/>
  <c r="AE73" i="2" l="1"/>
  <c r="AE21" i="2"/>
  <c r="D52" i="1" l="1"/>
  <c r="G52" i="1"/>
  <c r="C52" i="1"/>
  <c r="G24" i="1" l="1"/>
  <c r="F11" i="1"/>
  <c r="D24" i="1"/>
  <c r="C24" i="1"/>
  <c r="F48" i="1" l="1"/>
  <c r="F46" i="1"/>
  <c r="F45" i="1"/>
  <c r="F42" i="1"/>
  <c r="F37" i="1"/>
  <c r="F36" i="1"/>
  <c r="F20" i="1"/>
  <c r="F18" i="1"/>
  <c r="F17" i="1"/>
  <c r="F14" i="1"/>
  <c r="F9" i="1"/>
  <c r="F8" i="1"/>
  <c r="F52" i="1" l="1"/>
  <c r="F24" i="1"/>
  <c r="E52" i="1" l="1"/>
  <c r="E24" i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N23" authorId="0" shapeId="0">
      <text>
        <r>
          <rPr>
            <b/>
            <sz val="9"/>
            <color indexed="81"/>
            <rFont val="Tahoma"/>
            <family val="2"/>
          </rPr>
          <t>Cabra salvaje mallorquina (boc)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Viejo Tellez, Cristina (Esma)</author>
  </authors>
  <commentList>
    <comment ref="P33" authorId="0" shapeId="0">
      <text>
        <r>
          <rPr>
            <b/>
            <sz val="9"/>
            <color indexed="81"/>
            <rFont val="Tahoma"/>
            <family val="2"/>
          </rPr>
          <t>Trucha común + trucha común centroeuropea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Viejo Tellez, Cristina (Esma)</author>
  </authors>
  <commentList>
    <comment ref="M102" authorId="0" shapeId="0">
      <text>
        <r>
          <rPr>
            <sz val="9"/>
            <color indexed="81"/>
            <rFont val="Tahoma"/>
            <family val="2"/>
          </rPr>
          <t xml:space="preserve">Bermejuela
</t>
        </r>
      </text>
    </comment>
    <comment ref="K105" authorId="0" shapeId="0">
      <text>
        <r>
          <rPr>
            <b/>
            <sz val="9"/>
            <color indexed="81"/>
            <rFont val="Tahoma"/>
            <family val="2"/>
          </rPr>
          <t>Trucha común esterilizada</t>
        </r>
      </text>
    </comment>
    <comment ref="K108" authorId="0" shapeId="0">
      <text>
        <r>
          <rPr>
            <b/>
            <sz val="9"/>
            <color indexed="81"/>
            <rFont val="Tahoma"/>
            <family val="2"/>
          </rPr>
          <t>Trucha común esterilizada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5" authorId="0" shapeId="0">
      <text>
        <r>
          <rPr>
            <b/>
            <sz val="9"/>
            <color indexed="81"/>
            <rFont val="Tahoma"/>
            <family val="2"/>
          </rPr>
          <t>fartet, samaruc, espinoso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6" authorId="0" shapeId="0">
      <text>
        <r>
          <rPr>
            <b/>
            <sz val="9"/>
            <color indexed="81"/>
            <rFont val="Tahoma"/>
            <family val="2"/>
          </rPr>
          <t>trucha común centroeuropea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<sst xmlns="http://schemas.openxmlformats.org/spreadsheetml/2006/main" count="1090" uniqueCount="335">
  <si>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</si>
  <si>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</si>
  <si>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</si>
  <si>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</si>
  <si>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</si>
  <si>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</si>
  <si>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</si>
  <si>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</si>
  <si>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</si>
  <si>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</si>
  <si>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</si>
  <si>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</si>
  <si>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</si>
  <si>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</si>
  <si>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</si>
  <si>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</si>
  <si>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</si>
  <si>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</si>
  <si>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</si>
  <si>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</si>
  <si>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</si>
  <si>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</si>
  <si>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</si>
  <si>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</si>
  <si>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</si>
  <si>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</si>
  <si>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</si>
  <si>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</si>
  <si>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</si>
  <si>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</si>
  <si>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</si>
  <si>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</si>
  <si>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</si>
  <si>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</si>
  <si>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</si>
  <si>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</si>
  <si>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</si>
  <si>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</si>
  <si>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</si>
  <si>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</si>
  <si>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</si>
  <si>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</si>
  <si>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</si>
  <si>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</si>
  <si>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</si>
  <si>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</si>
  <si>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</si>
  <si>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</si>
  <si>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</si>
  <si>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</si>
  <si>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</si>
  <si>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</si>
  <si>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</si>
  <si>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</si>
  <si>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</si>
  <si>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</si>
  <si>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</si>
  <si>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</si>
  <si>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</si>
  <si>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</si>
  <si>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</si>
  <si>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</si>
  <si>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</si>
  <si>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</si>
  <si>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</si>
  <si>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</si>
  <si>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</si>
  <si>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</si>
  <si>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</si>
  <si>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</si>
  <si>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</si>
  <si>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</si>
  <si>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Vizcaya</t>
  </si>
  <si>
    <t>Total País Vasco</t>
  </si>
  <si>
    <t>Total general</t>
  </si>
  <si>
    <t>Notas:</t>
  </si>
  <si>
    <t>Las licencias interautonómicas se pusieran en marcha en noviembre de 2015. Permiten cazar en las siguientes CC.AA.:</t>
  </si>
  <si>
    <t>Aragón, Asturias, Castilla y León, Comunidad de Madrid, Comunidad Valenciana, Extremadura y Galicia</t>
  </si>
  <si>
    <t>Caza Mayor</t>
  </si>
  <si>
    <t>Total Caza Mayor</t>
  </si>
  <si>
    <t>Caza Menor de Mamíferos</t>
  </si>
  <si>
    <t>Total Caza Menor de Mamíferos</t>
  </si>
  <si>
    <t>Caza Menor de Aves</t>
  </si>
  <si>
    <t>Total Caza Menor de Aves</t>
  </si>
  <si>
    <t>Arruí</t>
  </si>
  <si>
    <t>Cabra asilvestrada</t>
  </si>
  <si>
    <t>Cabra Montés</t>
  </si>
  <si>
    <t>Ciervo</t>
  </si>
  <si>
    <t>Corzo</t>
  </si>
  <si>
    <t>Gamo</t>
  </si>
  <si>
    <t>Jabalí</t>
  </si>
  <si>
    <t>Lobo</t>
  </si>
  <si>
    <t>Muflón</t>
  </si>
  <si>
    <t>Rebeco</t>
  </si>
  <si>
    <t>Conejo</t>
  </si>
  <si>
    <t>Liebre</t>
  </si>
  <si>
    <t>Zorro</t>
  </si>
  <si>
    <t>Acuáticas y anátidas</t>
  </si>
  <si>
    <t>Avefría</t>
  </si>
  <si>
    <t>Becada</t>
  </si>
  <si>
    <t>Codorniz</t>
  </si>
  <si>
    <t>Córvidos</t>
  </si>
  <si>
    <t>Estornino</t>
  </si>
  <si>
    <t>Faisán</t>
  </si>
  <si>
    <t>Paloma</t>
  </si>
  <si>
    <t>Perdiz</t>
  </si>
  <si>
    <t>Tórtola comun</t>
  </si>
  <si>
    <t>Zorzal</t>
  </si>
  <si>
    <t>Otras</t>
  </si>
  <si>
    <t>TOTAL CAPTURAS</t>
  </si>
  <si>
    <t>Valores</t>
  </si>
  <si>
    <t>Anguila</t>
  </si>
  <si>
    <t>Barbo</t>
  </si>
  <si>
    <t>Black-bass</t>
  </si>
  <si>
    <t>Cangrejo señal</t>
  </si>
  <si>
    <t>Cangrejos sin especificar</t>
  </si>
  <si>
    <t>Carpa</t>
  </si>
  <si>
    <t>Ciprínidos sin especificar</t>
  </si>
  <si>
    <t>Lucio</t>
  </si>
  <si>
    <t>Salmón</t>
  </si>
  <si>
    <t>Trucha arco-iris</t>
  </si>
  <si>
    <t>Trucha común</t>
  </si>
  <si>
    <t>Otros</t>
  </si>
  <si>
    <t>Cangrejo de rÍo americano</t>
  </si>
  <si>
    <t>Otros (Reo)</t>
  </si>
  <si>
    <t>Otros (Lamprea)</t>
  </si>
  <si>
    <t>TIPO DE PROCEDENCIA</t>
  </si>
  <si>
    <t>OTRAS PROCEDENCIAS</t>
  </si>
  <si>
    <t>Total Almería</t>
  </si>
  <si>
    <t>Total Cádiz</t>
  </si>
  <si>
    <t>Total Córdoba</t>
  </si>
  <si>
    <t>Total Granada</t>
  </si>
  <si>
    <t>Total Huelva</t>
  </si>
  <si>
    <t>Total Jaén</t>
  </si>
  <si>
    <t>Total Málaga</t>
  </si>
  <si>
    <t>Total Sevilla</t>
  </si>
  <si>
    <t>Total Huesca</t>
  </si>
  <si>
    <t>Total Zaragoza</t>
  </si>
  <si>
    <t>ADMINISTRACIÓN</t>
  </si>
  <si>
    <t>Total Alicante</t>
  </si>
  <si>
    <t>Total Castellón</t>
  </si>
  <si>
    <t>Total Valencia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</si>
  <si>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</si>
  <si>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</si>
  <si>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</si>
  <si>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</si>
  <si>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</si>
  <si>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</si>
  <si>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Gerona</t>
  </si>
  <si>
    <t>Total Lérida</t>
  </si>
  <si>
    <t>Total Tarragona</t>
  </si>
  <si>
    <t>Total Badajoz</t>
  </si>
  <si>
    <t>Total Cáceres</t>
  </si>
  <si>
    <t>Total La Coruña</t>
  </si>
  <si>
    <t>Total Lugo</t>
  </si>
  <si>
    <t>Total Orense</t>
  </si>
  <si>
    <t>Total Pontevedra</t>
  </si>
  <si>
    <t>Total Vizcaya</t>
  </si>
  <si>
    <t>Cangrejo autóctono</t>
  </si>
  <si>
    <t>Tenca</t>
  </si>
  <si>
    <t>Total Teruel</t>
  </si>
  <si>
    <t>PRODUCCIÓN DE ESPECIES CINEGÉTICAS PARA REPOBLACIÓN - NÚMERO DE EJEMPLARES</t>
  </si>
  <si>
    <t>TOTAL PRODUCCIÓN</t>
  </si>
  <si>
    <t>SUELTAS DE ESPECIES CINEGÉTICAS - NÚMERO DE EJEMPLARES</t>
  </si>
  <si>
    <t>TOTAL SUELTAS (nº)</t>
  </si>
  <si>
    <t>TOTAL</t>
  </si>
  <si>
    <t>COTO DEPORTIVO</t>
  </si>
  <si>
    <t>COTO MUNICIPAL</t>
  </si>
  <si>
    <t>COTO PRIVADO DE CAZA</t>
  </si>
  <si>
    <t>COTOS INTENSIVOS DE CAZA</t>
  </si>
  <si>
    <t>COTO REGIONAL O AUTONÓMICO</t>
  </si>
  <si>
    <t>COTO SOCIAL</t>
  </si>
  <si>
    <t>RESERVA DE CAZA</t>
  </si>
  <si>
    <t>ZONA DE CAZA CONTROLADA</t>
  </si>
  <si>
    <t>REFUGIO DE CAZA / FAUNA</t>
  </si>
  <si>
    <t>TERRENO CERCADO</t>
  </si>
  <si>
    <t>VEDADO DE CAZA</t>
  </si>
  <si>
    <t>ZONAS DE SEGURIDAD</t>
  </si>
  <si>
    <t>OFERTA PRIVADA</t>
  </si>
  <si>
    <t>OFERTA PÚBLICA</t>
  </si>
  <si>
    <t>CAZA PROHIBIDA O RESTRINGIDA</t>
  </si>
  <si>
    <t xml:space="preserve">Número de licencias  de CAZA expedidas y vigentes. </t>
  </si>
  <si>
    <t xml:space="preserve">Número de licencias  de PESCA expedidas y vigentes. </t>
  </si>
  <si>
    <t>Las licencias interautonómicas se pusieran en marcha en noviembre de 2015. Permiten pescar en las siguientes CC.AA.:</t>
  </si>
  <si>
    <t>LIC VIGENTES AÑOS ANTERIORES (nº)</t>
  </si>
  <si>
    <t xml:space="preserve"> IMPORT LIC EXPED ULTIMO AÑO (€)</t>
  </si>
  <si>
    <t>Desde 2016 solo se ofrecen cifras a nivel autonómico ya que en algunas comunidad autónomas solo se expiden licencias autonómicas</t>
  </si>
  <si>
    <t>Suma de Nº CAPTURAS C. Valenciana</t>
  </si>
  <si>
    <t>Suma de PESO C. Valenciana</t>
  </si>
  <si>
    <t>Suma de Nº CAPTURAS Cantabria</t>
  </si>
  <si>
    <t>Suma de PESO Cantabria</t>
  </si>
  <si>
    <t>Suma de Nº CAPTURAS Castilla-La Mancha</t>
  </si>
  <si>
    <t>Suma de PESO Castilla-La Mancha</t>
  </si>
  <si>
    <t>Suma de Nº CAPTURAS Galicia</t>
  </si>
  <si>
    <t>Suma de PESO Galicia</t>
  </si>
  <si>
    <t>Suma de Nº CAPTURAS La Rioja</t>
  </si>
  <si>
    <t>Suma de PESO La Rioja</t>
  </si>
  <si>
    <t>Suma de Nº CAPTURAS Navarra</t>
  </si>
  <si>
    <t>Suma de PESO Navarra</t>
  </si>
  <si>
    <t>Suma de Nº CAPTURAS País Vasco</t>
  </si>
  <si>
    <t>Suma de PESO País Vasco</t>
  </si>
  <si>
    <t>Total Suma de Nº CAPTURAS</t>
  </si>
  <si>
    <t>Total Suma de PESO</t>
  </si>
  <si>
    <t>Otros (Angula)</t>
  </si>
  <si>
    <t>Nº CAPTURAS</t>
  </si>
  <si>
    <t>PESO (kg)</t>
  </si>
  <si>
    <t>SUELTAS DE ESPECIES PISCÍCOLAS - NÚMERO DE EJEMPLARES</t>
  </si>
  <si>
    <t>S.C. Tenerife</t>
  </si>
  <si>
    <t>Nº</t>
  </si>
  <si>
    <t>SUP (ha)</t>
  </si>
  <si>
    <t>Nº Andalucía</t>
  </si>
  <si>
    <t>SUP (ha) Andalucía</t>
  </si>
  <si>
    <t>Nº Aragón</t>
  </si>
  <si>
    <t>SUP (ha) Aragón</t>
  </si>
  <si>
    <t>Nº Baleares</t>
  </si>
  <si>
    <t>SUP (ha) Baleares</t>
  </si>
  <si>
    <t>Nº C. Valenciana</t>
  </si>
  <si>
    <t>SUP (ha) C. Valenciana</t>
  </si>
  <si>
    <t>Nº Canarias</t>
  </si>
  <si>
    <t>SUP (ha) Canarias</t>
  </si>
  <si>
    <t>Nº Cantabria</t>
  </si>
  <si>
    <t>SUP (ha) Cantabria</t>
  </si>
  <si>
    <t>Nº Castilla y León</t>
  </si>
  <si>
    <t>SUP (ha) Castilla y León</t>
  </si>
  <si>
    <t>Nº Castilla-La Mancha</t>
  </si>
  <si>
    <t>SUP (ha) Castilla-La Mancha</t>
  </si>
  <si>
    <t>Nº Cataluña</t>
  </si>
  <si>
    <t>SUP (ha) Cataluña</t>
  </si>
  <si>
    <t>Nº Extremadura</t>
  </si>
  <si>
    <t>SUP (ha) Extremadura</t>
  </si>
  <si>
    <t>Nº Galicia</t>
  </si>
  <si>
    <t>SUP (ha) Galicia</t>
  </si>
  <si>
    <t>Nº La Rioja</t>
  </si>
  <si>
    <t>SUP (ha) La Rioja</t>
  </si>
  <si>
    <t>Nº Madrid</t>
  </si>
  <si>
    <t>SUP (ha) Madrid</t>
  </si>
  <si>
    <t>Nº Murcia</t>
  </si>
  <si>
    <t>SUP (ha) Murcia</t>
  </si>
  <si>
    <t>Nº Navarra</t>
  </si>
  <si>
    <t>SUP (ha) Navarra</t>
  </si>
  <si>
    <t>Nº País Vasco</t>
  </si>
  <si>
    <t>SUP (ha) País Vasco</t>
  </si>
  <si>
    <t>Total Nº</t>
  </si>
  <si>
    <t>Total SUP (ha)</t>
  </si>
  <si>
    <t>AGUAS LIBRES PARA LA PESCA</t>
  </si>
  <si>
    <t>COTOS DEPORTIVOS / ESCENARIOS DEPORTIVOS</t>
  </si>
  <si>
    <t>COTOS INTENSIVOS</t>
  </si>
  <si>
    <t>COTOS SALMONEROS</t>
  </si>
  <si>
    <t>COTOS TRUCHEROS</t>
  </si>
  <si>
    <t>OTROS COTOS</t>
  </si>
  <si>
    <t>REFUGIOS DE PESCA</t>
  </si>
  <si>
    <t>REGIMEN ESPECIAL EN EMBALSES</t>
  </si>
  <si>
    <t>TRAMOS / COTOS DE CANGREJO</t>
  </si>
  <si>
    <t>TRAMOS DE PESCA SIN MUERTE</t>
  </si>
  <si>
    <t>TRAMOS EN AGUAS DE ALTA MONTAÑA</t>
  </si>
  <si>
    <t>VEDADOS</t>
  </si>
  <si>
    <t>S.C.Tenerife</t>
  </si>
  <si>
    <t>NÚMERO (nº) Andalucía</t>
  </si>
  <si>
    <t>SUPERFICIE (ha) Andalucía</t>
  </si>
  <si>
    <t>NÚMERO (nº) Aragón</t>
  </si>
  <si>
    <t>SUPERFICIE (ha) Aragón</t>
  </si>
  <si>
    <t>RÍO LONGITUD TRAMO (km) Aragón</t>
  </si>
  <si>
    <t>NÚMERO (nº)</t>
  </si>
  <si>
    <t>SUPERFICIE ASOCIADA (ha)</t>
  </si>
  <si>
    <t>RÍO LONGITUD TRAMO (km)</t>
  </si>
  <si>
    <t>Total NÚMERO (nº)</t>
  </si>
  <si>
    <t>Total SUPERFICIE ASOCIADA (ha)</t>
  </si>
  <si>
    <t>Total RÍO LONGITUD TRAMO (km)</t>
  </si>
  <si>
    <t>NÚMERO (nº) País Vasco</t>
  </si>
  <si>
    <t>SUPERFICIE ASOCIADA(ha) País Vasco</t>
  </si>
  <si>
    <t>RÍO LONGITUD TRAMO (km) País Vasco</t>
  </si>
  <si>
    <t>NÚMERO (nº) Navarra</t>
  </si>
  <si>
    <t>SUPERFICIE ASOCIADA (ha) Navarra</t>
  </si>
  <si>
    <t>RÍO LONGITUD TRAMO (km) Navarra</t>
  </si>
  <si>
    <t>NÚMERO (nº) Murcia</t>
  </si>
  <si>
    <t>SUPERFICIE ASOCIADA (ha) Murcia</t>
  </si>
  <si>
    <t>NÚMERO (nº) Madrid</t>
  </si>
  <si>
    <t>SUPERFICIE ASOCIADA (ha) Madrid</t>
  </si>
  <si>
    <t>NÚMERO (nº) La Rioja</t>
  </si>
  <si>
    <t>SUPERFICIE ASOCIADA (ha) La Rioja</t>
  </si>
  <si>
    <t>RÍO LONGITUD TRAMO (km) La Rioja</t>
  </si>
  <si>
    <t>NÚMERO (nº) Galicia</t>
  </si>
  <si>
    <t>SUPERFICIE ASOCIADA (ha) Galicia</t>
  </si>
  <si>
    <t>NÚMERO (nº) Extremadura</t>
  </si>
  <si>
    <t>SUPERFICIE ASOCIADA (ha) Extremadura</t>
  </si>
  <si>
    <t>NÚMERO (nº) Cataluña</t>
  </si>
  <si>
    <t>SUPERFICIE ASOCIADA (ha) Cataluña</t>
  </si>
  <si>
    <t>NÚMERO (nº) Castilla-La Mancha</t>
  </si>
  <si>
    <t>SUPERFICIE ASOCIADA (ha) Castilla-La Mancha</t>
  </si>
  <si>
    <t>RÍO LONGITUD TRAMO (km) Castilla-La Mancha</t>
  </si>
  <si>
    <t>NÚMERO (nº) Castilla y León</t>
  </si>
  <si>
    <t>SUPERFICIE ASOCIADA (ha) Castilla y León</t>
  </si>
  <si>
    <t>NÚMERO (nº) Cantabria</t>
  </si>
  <si>
    <t>SUPERFICIE ASOCIADA (ha) Cantabria</t>
  </si>
  <si>
    <t>NÚMERO (nº) C. Valenciana</t>
  </si>
  <si>
    <t>SUPERFICIE ASOCIADA (ha) C. Valenciana</t>
  </si>
  <si>
    <t>RÍO LONGITUD TRAMO (km) C. Valenciana</t>
  </si>
  <si>
    <t>RÍO LONGITUD TRAMO (km) Andalucía</t>
  </si>
  <si>
    <t>NÚMERO (nº) Baleares</t>
  </si>
  <si>
    <t>SUPERFICIE ASOCIADA (ha) Baleares</t>
  </si>
  <si>
    <t>RÍO LONGITUD TRAMO (km) Baleares</t>
  </si>
  <si>
    <t>RÍO LONGITUD TRAMO (km) Cantabria</t>
  </si>
  <si>
    <t>RÍO LONGITUD TRAMO (km) Castilla y León</t>
  </si>
  <si>
    <t>RÍO LONGITUD TRAMO (km) Cataluña</t>
  </si>
  <si>
    <t>RÍO LONGITUD TRAMO (km) Extremadura</t>
  </si>
  <si>
    <t>RÍO LONGITUD TRAMO (km) Galicia</t>
  </si>
  <si>
    <t>RÍO LONGITUD TRAMO (km) Madrid</t>
  </si>
  <si>
    <t>RÍO LONGITUD TRAMO (km) Murcia</t>
  </si>
  <si>
    <t>IMPORTE LICENCIAS INTERAUTONÓMICAS (€)</t>
  </si>
  <si>
    <t xml:space="preserve">*No se han recogido las estadísticas de caza y pesca de Asturias de 2017 por lo que se han sumado las licencias de 2016 a la cifra total para poder completar la cifra nacional. </t>
  </si>
  <si>
    <t>LICENCIAS EXPEDIDAS 2017 (nº)</t>
  </si>
  <si>
    <t xml:space="preserve"> LICENCIAS INTERAUTONÓMICAS 2017 (nº)</t>
  </si>
  <si>
    <t>ANUARIO DE ESTADÍSTICA FORESTAL 2017</t>
  </si>
  <si>
    <t>Asturias*</t>
  </si>
  <si>
    <t>Número de capturas de caza en la campaña 2017 - 2018 principalmente (en algunas Comunidades Autónomas las cifras pueden ser de la campaña anterior)</t>
  </si>
  <si>
    <t>Número y peso de las capturas de especies de pesca fluvial en 2017</t>
  </si>
  <si>
    <t>Se sombrean en naraja las celdas en las que falta el valor de número de capturas o de peso.</t>
  </si>
  <si>
    <t>Cabra montés</t>
  </si>
  <si>
    <t>Girona</t>
  </si>
  <si>
    <t>Lleida</t>
  </si>
  <si>
    <t>A Coruña</t>
  </si>
  <si>
    <t>Ourense</t>
  </si>
  <si>
    <t>Araba</t>
  </si>
  <si>
    <t>Gipuzkoa</t>
  </si>
  <si>
    <t>Bizkaia</t>
  </si>
  <si>
    <t>Total Girona</t>
  </si>
  <si>
    <t>Total Lleida</t>
  </si>
  <si>
    <t>Total A Coruña</t>
  </si>
  <si>
    <t>Total Ourense</t>
  </si>
  <si>
    <t>Total Araba</t>
  </si>
  <si>
    <t>Total Bizkaia</t>
  </si>
  <si>
    <t>Huevos de trucha común</t>
  </si>
  <si>
    <t>Caza mayor</t>
  </si>
  <si>
    <t>Total 2017</t>
  </si>
  <si>
    <t>Nota: no se han recogido las estadísticas de caza y pesca de Asturias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</si>
</sst>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theme="5" tint="-0.249977111117893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16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5" tint="-0.249977111117893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 style="thin">
        <color theme="5" tint="0.59999389629810485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4" tint="0.39997558519241921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medium">
        <color theme="8"/>
      </right>
      <top style="thin">
        <color theme="4"/>
      </top>
      <bottom style="thin">
        <color theme="4"/>
      </bottom>
      <diagonal/>
    </border>
    <border>
      <left style="medium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medium">
        <color theme="8"/>
      </right>
      <top style="thin">
        <color theme="4" tint="0.39997558519241921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 style="thin">
        <color theme="4" tint="0.3999755851924192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/>
      </top>
      <bottom style="thin">
        <color theme="4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medium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medium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medium">
        <color theme="4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/>
      </top>
      <bottom style="medium">
        <color theme="4" tint="-0.24994659260841701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0.59999389629810485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0.39997558519241921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/>
      </top>
      <bottom style="thin">
        <color theme="4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theme="5" tint="-0.249977111117893"/>
      </right>
      <top/>
      <bottom style="thin">
        <color theme="4" tint="0.3999755851924192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0" tint="-0.14999847407452621"/>
      </top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 tint="-0.1499984740745262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0" tint="-0.1499984740745262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9" tint="-0.24994659260841701"/>
      </right>
      <top style="medium">
        <color theme="9" tint="-0.24994659260841701"/>
      </top>
      <bottom style="thin">
        <color theme="0" tint="-4.9989318521683403E-2"/>
      </bottom>
      <diagonal/>
    </border>
    <border>
      <left style="medium">
        <color theme="9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medium">
        <color theme="9" tint="-0.24994659260841701"/>
      </right>
      <top style="thin">
        <color theme="0" tint="-4.9989318521683403E-2"/>
      </top>
      <bottom style="thin">
        <color theme="0" tint="-0.149998474074526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5" tint="0.79998168889431442"/>
      </left>
      <right/>
      <top style="medium">
        <color theme="5" tint="-0.249977111117893"/>
      </top>
      <bottom style="thin">
        <color theme="5" tint="0.79998168889431442"/>
      </bottom>
      <diagonal/>
    </border>
    <border>
      <left/>
      <right/>
      <top style="medium">
        <color theme="5" tint="-0.249977111117893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/>
      </top>
      <bottom style="medium">
        <color theme="4" tint="-0.24994659260841701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59999389629810485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1" fillId="0" borderId="1" xfId="0" applyFont="1" applyBorder="1"/>
    <xf numFmtId="0" fontId="5" fillId="0" borderId="0" xfId="0" applyFont="1"/>
    <xf numFmtId="0" fontId="4" fillId="4" borderId="6" xfId="0" applyFont="1" applyFill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3" fontId="0" fillId="0" borderId="13" xfId="0" applyNumberFormat="1" applyBorder="1"/>
    <xf numFmtId="4" fontId="1" fillId="3" borderId="15" xfId="0" applyNumberFormat="1" applyFont="1" applyFill="1" applyBorder="1"/>
    <xf numFmtId="0" fontId="1" fillId="2" borderId="35" xfId="0" applyFont="1" applyFill="1" applyBorder="1"/>
    <xf numFmtId="3" fontId="1" fillId="2" borderId="36" xfId="0" applyNumberFormat="1" applyFont="1" applyFill="1" applyBorder="1"/>
    <xf numFmtId="3" fontId="1" fillId="2" borderId="37" xfId="0" applyNumberFormat="1" applyFont="1" applyFill="1" applyBorder="1"/>
    <xf numFmtId="0" fontId="1" fillId="0" borderId="0" xfId="0" applyFont="1"/>
    <xf numFmtId="0" fontId="0" fillId="0" borderId="34" xfId="0" applyBorder="1"/>
    <xf numFmtId="0" fontId="0" fillId="0" borderId="12" xfId="0" applyFont="1" applyBorder="1"/>
    <xf numFmtId="0" fontId="4" fillId="4" borderId="39" xfId="0" applyFont="1" applyFill="1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3" fontId="0" fillId="18" borderId="42" xfId="0" applyNumberFormat="1" applyFill="1" applyBorder="1"/>
    <xf numFmtId="3" fontId="0" fillId="9" borderId="42" xfId="0" applyNumberFormat="1" applyFill="1" applyBorder="1"/>
    <xf numFmtId="3" fontId="0" fillId="18" borderId="43" xfId="0" applyNumberFormat="1" applyFill="1" applyBorder="1"/>
    <xf numFmtId="0" fontId="1" fillId="0" borderId="44" xfId="0" applyFont="1" applyBorder="1"/>
    <xf numFmtId="0" fontId="0" fillId="0" borderId="45" xfId="0" applyBorder="1"/>
    <xf numFmtId="3" fontId="0" fillId="18" borderId="45" xfId="0" applyNumberFormat="1" applyFill="1" applyBorder="1"/>
    <xf numFmtId="3" fontId="0" fillId="9" borderId="45" xfId="0" applyNumberFormat="1" applyFill="1" applyBorder="1"/>
    <xf numFmtId="3" fontId="0" fillId="18" borderId="46" xfId="0" applyNumberFormat="1" applyFill="1" applyBorder="1"/>
    <xf numFmtId="0" fontId="1" fillId="0" borderId="47" xfId="0" applyFont="1" applyBorder="1"/>
    <xf numFmtId="0" fontId="1" fillId="19" borderId="48" xfId="0" applyFont="1" applyFill="1" applyBorder="1"/>
    <xf numFmtId="0" fontId="1" fillId="19" borderId="49" xfId="0" applyFont="1" applyFill="1" applyBorder="1"/>
    <xf numFmtId="3" fontId="1" fillId="19" borderId="49" xfId="0" applyNumberFormat="1" applyFont="1" applyFill="1" applyBorder="1"/>
    <xf numFmtId="3" fontId="1" fillId="19" borderId="50" xfId="0" applyNumberFormat="1" applyFont="1" applyFill="1" applyBorder="1"/>
    <xf numFmtId="0" fontId="1" fillId="6" borderId="51" xfId="0" applyFont="1" applyFill="1" applyBorder="1"/>
    <xf numFmtId="0" fontId="1" fillId="6" borderId="52" xfId="0" applyFont="1" applyFill="1" applyBorder="1"/>
    <xf numFmtId="3" fontId="1" fillId="6" borderId="52" xfId="0" applyNumberFormat="1" applyFont="1" applyFill="1" applyBorder="1"/>
    <xf numFmtId="3" fontId="1" fillId="6" borderId="53" xfId="0" applyNumberFormat="1" applyFont="1" applyFill="1" applyBorder="1"/>
    <xf numFmtId="0" fontId="1" fillId="21" borderId="9" xfId="0" applyFont="1" applyFill="1" applyBorder="1" applyAlignment="1">
      <alignment wrapText="1"/>
    </xf>
    <xf numFmtId="3" fontId="1" fillId="21" borderId="36" xfId="0" applyNumberFormat="1" applyFont="1" applyFill="1" applyBorder="1"/>
    <xf numFmtId="3" fontId="0" fillId="0" borderId="0" xfId="0" applyNumberFormat="1"/>
    <xf numFmtId="0" fontId="1" fillId="2" borderId="54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12" borderId="14" xfId="0" applyFont="1" applyFill="1" applyBorder="1"/>
    <xf numFmtId="0" fontId="1" fillId="12" borderId="15" xfId="0" applyFont="1" applyFill="1" applyBorder="1"/>
    <xf numFmtId="3" fontId="1" fillId="12" borderId="15" xfId="0" applyNumberFormat="1" applyFont="1" applyFill="1" applyBorder="1"/>
    <xf numFmtId="3" fontId="8" fillId="0" borderId="12" xfId="0" applyNumberFormat="1" applyFont="1" applyBorder="1"/>
    <xf numFmtId="4" fontId="8" fillId="0" borderId="12" xfId="0" applyNumberFormat="1" applyFont="1" applyBorder="1"/>
    <xf numFmtId="3" fontId="9" fillId="12" borderId="15" xfId="0" applyNumberFormat="1" applyFont="1" applyFill="1" applyBorder="1"/>
    <xf numFmtId="4" fontId="9" fillId="3" borderId="15" xfId="0" applyNumberFormat="1" applyFont="1" applyFill="1" applyBorder="1"/>
    <xf numFmtId="0" fontId="1" fillId="2" borderId="57" xfId="0" applyFont="1" applyFill="1" applyBorder="1"/>
    <xf numFmtId="0" fontId="1" fillId="2" borderId="58" xfId="0" applyFont="1" applyFill="1" applyBorder="1"/>
    <xf numFmtId="3" fontId="1" fillId="2" borderId="58" xfId="0" applyNumberFormat="1" applyFont="1" applyFill="1" applyBorder="1"/>
    <xf numFmtId="0" fontId="1" fillId="23" borderId="0" xfId="0" applyFont="1" applyFill="1" applyBorder="1"/>
    <xf numFmtId="3" fontId="1" fillId="23" borderId="0" xfId="0" applyNumberFormat="1" applyFont="1" applyFill="1" applyBorder="1"/>
    <xf numFmtId="0" fontId="1" fillId="0" borderId="42" xfId="0" applyFont="1" applyBorder="1"/>
    <xf numFmtId="3" fontId="0" fillId="0" borderId="42" xfId="0" applyNumberFormat="1" applyBorder="1"/>
    <xf numFmtId="3" fontId="0" fillId="7" borderId="42" xfId="0" applyNumberFormat="1" applyFill="1" applyBorder="1"/>
    <xf numFmtId="3" fontId="0" fillId="0" borderId="43" xfId="0" applyNumberFormat="1" applyBorder="1"/>
    <xf numFmtId="0" fontId="1" fillId="9" borderId="45" xfId="0" applyFont="1" applyFill="1" applyBorder="1"/>
    <xf numFmtId="3" fontId="1" fillId="9" borderId="45" xfId="0" applyNumberFormat="1" applyFont="1" applyFill="1" applyBorder="1"/>
    <xf numFmtId="3" fontId="1" fillId="9" borderId="46" xfId="0" applyNumberFormat="1" applyFont="1" applyFill="1" applyBorder="1"/>
    <xf numFmtId="0" fontId="1" fillId="0" borderId="45" xfId="0" applyFont="1" applyBorder="1"/>
    <xf numFmtId="3" fontId="0" fillId="0" borderId="45" xfId="0" applyNumberFormat="1" applyBorder="1"/>
    <xf numFmtId="3" fontId="0" fillId="7" borderId="45" xfId="0" applyNumberFormat="1" applyFill="1" applyBorder="1"/>
    <xf numFmtId="3" fontId="0" fillId="0" borderId="46" xfId="0" applyNumberFormat="1" applyBorder="1"/>
    <xf numFmtId="0" fontId="1" fillId="24" borderId="51" xfId="0" applyFont="1" applyFill="1" applyBorder="1"/>
    <xf numFmtId="0" fontId="1" fillId="24" borderId="52" xfId="0" applyFont="1" applyFill="1" applyBorder="1"/>
    <xf numFmtId="3" fontId="1" fillId="24" borderId="52" xfId="0" applyNumberFormat="1" applyFont="1" applyFill="1" applyBorder="1"/>
    <xf numFmtId="3" fontId="1" fillId="24" borderId="53" xfId="0" applyNumberFormat="1" applyFont="1" applyFill="1" applyBorder="1"/>
    <xf numFmtId="0" fontId="3" fillId="8" borderId="62" xfId="0" applyFont="1" applyFill="1" applyBorder="1" applyAlignment="1">
      <alignment horizontal="center" wrapText="1"/>
    </xf>
    <xf numFmtId="0" fontId="1" fillId="0" borderId="63" xfId="0" applyFont="1" applyBorder="1"/>
    <xf numFmtId="0" fontId="1" fillId="0" borderId="64" xfId="0" applyFont="1" applyBorder="1"/>
    <xf numFmtId="0" fontId="0" fillId="0" borderId="64" xfId="0" applyBorder="1"/>
    <xf numFmtId="3" fontId="0" fillId="0" borderId="64" xfId="0" applyNumberFormat="1" applyBorder="1"/>
    <xf numFmtId="3" fontId="0" fillId="18" borderId="64" xfId="0" applyNumberFormat="1" applyFill="1" applyBorder="1"/>
    <xf numFmtId="3" fontId="0" fillId="0" borderId="65" xfId="0" applyNumberFormat="1" applyBorder="1"/>
    <xf numFmtId="0" fontId="1" fillId="9" borderId="64" xfId="0" applyFont="1" applyFill="1" applyBorder="1"/>
    <xf numFmtId="3" fontId="1" fillId="9" borderId="64" xfId="0" applyNumberFormat="1" applyFont="1" applyFill="1" applyBorder="1"/>
    <xf numFmtId="3" fontId="1" fillId="9" borderId="65" xfId="0" applyNumberFormat="1" applyFont="1" applyFill="1" applyBorder="1"/>
    <xf numFmtId="0" fontId="1" fillId="0" borderId="66" xfId="0" applyFont="1" applyBorder="1"/>
    <xf numFmtId="0" fontId="1" fillId="10" borderId="67" xfId="0" applyFont="1" applyFill="1" applyBorder="1"/>
    <xf numFmtId="0" fontId="1" fillId="10" borderId="68" xfId="0" applyFont="1" applyFill="1" applyBorder="1"/>
    <xf numFmtId="3" fontId="1" fillId="10" borderId="68" xfId="0" applyNumberFormat="1" applyFont="1" applyFill="1" applyBorder="1"/>
    <xf numFmtId="3" fontId="1" fillId="10" borderId="69" xfId="0" applyNumberFormat="1" applyFont="1" applyFill="1" applyBorder="1"/>
    <xf numFmtId="0" fontId="1" fillId="2" borderId="70" xfId="0" applyFont="1" applyFill="1" applyBorder="1"/>
    <xf numFmtId="0" fontId="1" fillId="2" borderId="71" xfId="0" applyFont="1" applyFill="1" applyBorder="1"/>
    <xf numFmtId="3" fontId="1" fillId="2" borderId="71" xfId="0" applyNumberFormat="1" applyFont="1" applyFill="1" applyBorder="1"/>
    <xf numFmtId="3" fontId="1" fillId="2" borderId="72" xfId="0" applyNumberFormat="1" applyFont="1" applyFill="1" applyBorder="1"/>
    <xf numFmtId="0" fontId="4" fillId="11" borderId="73" xfId="0" applyFont="1" applyFill="1" applyBorder="1" applyAlignment="1">
      <alignment wrapText="1"/>
    </xf>
    <xf numFmtId="0" fontId="4" fillId="11" borderId="74" xfId="0" applyFont="1" applyFill="1" applyBorder="1" applyAlignment="1">
      <alignment wrapText="1"/>
    </xf>
    <xf numFmtId="0" fontId="1" fillId="0" borderId="75" xfId="0" applyFont="1" applyBorder="1"/>
    <xf numFmtId="0" fontId="0" fillId="0" borderId="76" xfId="0" applyBorder="1"/>
    <xf numFmtId="3" fontId="0" fillId="0" borderId="76" xfId="0" applyNumberFormat="1" applyBorder="1"/>
    <xf numFmtId="3" fontId="0" fillId="7" borderId="76" xfId="0" applyNumberFormat="1" applyFill="1" applyBorder="1"/>
    <xf numFmtId="3" fontId="0" fillId="0" borderId="77" xfId="0" applyNumberFormat="1" applyBorder="1"/>
    <xf numFmtId="0" fontId="1" fillId="0" borderId="78" xfId="0" applyFont="1" applyBorder="1"/>
    <xf numFmtId="0" fontId="1" fillId="5" borderId="79" xfId="0" applyFont="1" applyFill="1" applyBorder="1"/>
    <xf numFmtId="0" fontId="1" fillId="5" borderId="80" xfId="0" applyFont="1" applyFill="1" applyBorder="1"/>
    <xf numFmtId="3" fontId="1" fillId="5" borderId="80" xfId="0" applyNumberFormat="1" applyFont="1" applyFill="1" applyBorder="1"/>
    <xf numFmtId="3" fontId="1" fillId="5" borderId="81" xfId="0" applyNumberFormat="1" applyFont="1" applyFill="1" applyBorder="1"/>
    <xf numFmtId="0" fontId="1" fillId="26" borderId="82" xfId="0" applyFont="1" applyFill="1" applyBorder="1"/>
    <xf numFmtId="0" fontId="1" fillId="26" borderId="83" xfId="0" applyFont="1" applyFill="1" applyBorder="1"/>
    <xf numFmtId="3" fontId="1" fillId="26" borderId="83" xfId="0" applyNumberFormat="1" applyFont="1" applyFill="1" applyBorder="1"/>
    <xf numFmtId="3" fontId="1" fillId="26" borderId="84" xfId="0" applyNumberFormat="1" applyFont="1" applyFill="1" applyBorder="1"/>
    <xf numFmtId="0" fontId="3" fillId="14" borderId="17" xfId="0" applyFont="1" applyFill="1" applyBorder="1" applyAlignment="1">
      <alignment wrapText="1"/>
    </xf>
    <xf numFmtId="0" fontId="1" fillId="0" borderId="85" xfId="0" applyFont="1" applyBorder="1"/>
    <xf numFmtId="0" fontId="1" fillId="0" borderId="86" xfId="0" applyFont="1" applyBorder="1"/>
    <xf numFmtId="0" fontId="0" fillId="3" borderId="86" xfId="0" applyFill="1" applyBorder="1"/>
    <xf numFmtId="0" fontId="1" fillId="0" borderId="88" xfId="0" applyFont="1" applyBorder="1"/>
    <xf numFmtId="0" fontId="1" fillId="0" borderId="89" xfId="0" applyFont="1" applyBorder="1"/>
    <xf numFmtId="0" fontId="0" fillId="27" borderId="89" xfId="0" applyFill="1" applyBorder="1"/>
    <xf numFmtId="3" fontId="0" fillId="27" borderId="89" xfId="0" applyNumberFormat="1" applyFill="1" applyBorder="1"/>
    <xf numFmtId="0" fontId="0" fillId="3" borderId="89" xfId="0" applyFill="1" applyBorder="1"/>
    <xf numFmtId="0" fontId="1" fillId="3" borderId="91" xfId="0" applyFont="1" applyFill="1" applyBorder="1"/>
    <xf numFmtId="0" fontId="1" fillId="3" borderId="92" xfId="0" applyFont="1" applyFill="1" applyBorder="1"/>
    <xf numFmtId="0" fontId="1" fillId="27" borderId="94" xfId="0" applyFont="1" applyFill="1" applyBorder="1"/>
    <xf numFmtId="0" fontId="1" fillId="27" borderId="95" xfId="0" applyFont="1" applyFill="1" applyBorder="1"/>
    <xf numFmtId="3" fontId="1" fillId="27" borderId="95" xfId="0" applyNumberFormat="1" applyFont="1" applyFill="1" applyBorder="1"/>
    <xf numFmtId="3" fontId="1" fillId="27" borderId="96" xfId="0" applyNumberFormat="1" applyFont="1" applyFill="1" applyBorder="1"/>
    <xf numFmtId="0" fontId="1" fillId="25" borderId="97" xfId="0" applyFont="1" applyFill="1" applyBorder="1"/>
    <xf numFmtId="0" fontId="1" fillId="25" borderId="98" xfId="0" applyFont="1" applyFill="1" applyBorder="1"/>
    <xf numFmtId="0" fontId="1" fillId="25" borderId="105" xfId="0" applyFont="1" applyFill="1" applyBorder="1"/>
    <xf numFmtId="0" fontId="1" fillId="25" borderId="106" xfId="0" applyFont="1" applyFill="1" applyBorder="1"/>
    <xf numFmtId="3" fontId="1" fillId="27" borderId="90" xfId="0" applyNumberFormat="1" applyFont="1" applyFill="1" applyBorder="1"/>
    <xf numFmtId="3" fontId="1" fillId="3" borderId="87" xfId="0" applyNumberFormat="1" applyFont="1" applyFill="1" applyBorder="1"/>
    <xf numFmtId="3" fontId="1" fillId="3" borderId="90" xfId="0" applyNumberFormat="1" applyFont="1" applyFill="1" applyBorder="1"/>
    <xf numFmtId="3" fontId="1" fillId="3" borderId="93" xfId="0" applyNumberFormat="1" applyFont="1" applyFill="1" applyBorder="1"/>
    <xf numFmtId="3" fontId="0" fillId="3" borderId="86" xfId="0" applyNumberFormat="1" applyFill="1" applyBorder="1"/>
    <xf numFmtId="3" fontId="0" fillId="3" borderId="89" xfId="0" applyNumberFormat="1" applyFill="1" applyBorder="1"/>
    <xf numFmtId="3" fontId="1" fillId="3" borderId="92" xfId="0" applyNumberFormat="1" applyFont="1" applyFill="1" applyBorder="1"/>
    <xf numFmtId="0" fontId="0" fillId="22" borderId="22" xfId="0" applyFill="1" applyBorder="1"/>
    <xf numFmtId="3" fontId="0" fillId="22" borderId="22" xfId="0" applyNumberFormat="1" applyFill="1" applyBorder="1"/>
    <xf numFmtId="3" fontId="0" fillId="22" borderId="23" xfId="0" applyNumberFormat="1" applyFill="1" applyBorder="1"/>
    <xf numFmtId="0" fontId="0" fillId="15" borderId="22" xfId="0" applyFill="1" applyBorder="1"/>
    <xf numFmtId="4" fontId="0" fillId="15" borderId="22" xfId="0" applyNumberFormat="1" applyFill="1" applyBorder="1"/>
    <xf numFmtId="4" fontId="0" fillId="15" borderId="23" xfId="0" applyNumberFormat="1" applyFill="1" applyBorder="1"/>
    <xf numFmtId="0" fontId="0" fillId="12" borderId="22" xfId="0" applyFill="1" applyBorder="1"/>
    <xf numFmtId="4" fontId="0" fillId="12" borderId="22" xfId="0" applyNumberFormat="1" applyFill="1" applyBorder="1"/>
    <xf numFmtId="4" fontId="0" fillId="12" borderId="23" xfId="0" applyNumberFormat="1" applyFill="1" applyBorder="1"/>
    <xf numFmtId="0" fontId="1" fillId="9" borderId="24" xfId="0" applyFont="1" applyFill="1" applyBorder="1"/>
    <xf numFmtId="0" fontId="1" fillId="9" borderId="25" xfId="0" applyFont="1" applyFill="1" applyBorder="1"/>
    <xf numFmtId="3" fontId="1" fillId="9" borderId="25" xfId="0" applyNumberFormat="1" applyFont="1" applyFill="1" applyBorder="1"/>
    <xf numFmtId="3" fontId="1" fillId="9" borderId="26" xfId="0" applyNumberFormat="1" applyFont="1" applyFill="1" applyBorder="1"/>
    <xf numFmtId="0" fontId="1" fillId="27" borderId="24" xfId="0" applyFont="1" applyFill="1" applyBorder="1"/>
    <xf numFmtId="0" fontId="1" fillId="27" borderId="25" xfId="0" applyFont="1" applyFill="1" applyBorder="1"/>
    <xf numFmtId="4" fontId="1" fillId="27" borderId="25" xfId="0" applyNumberFormat="1" applyFont="1" applyFill="1" applyBorder="1"/>
    <xf numFmtId="4" fontId="1" fillId="27" borderId="26" xfId="0" applyNumberFormat="1" applyFont="1" applyFill="1" applyBorder="1"/>
    <xf numFmtId="0" fontId="1" fillId="17" borderId="24" xfId="0" applyFont="1" applyFill="1" applyBorder="1"/>
    <xf numFmtId="0" fontId="1" fillId="17" borderId="25" xfId="0" applyFont="1" applyFill="1" applyBorder="1"/>
    <xf numFmtId="4" fontId="1" fillId="17" borderId="25" xfId="0" applyNumberFormat="1" applyFont="1" applyFill="1" applyBorder="1"/>
    <xf numFmtId="4" fontId="1" fillId="17" borderId="26" xfId="0" applyNumberFormat="1" applyFont="1" applyFill="1" applyBorder="1"/>
    <xf numFmtId="0" fontId="1" fillId="26" borderId="27" xfId="0" applyFont="1" applyFill="1" applyBorder="1"/>
    <xf numFmtId="0" fontId="1" fillId="26" borderId="28" xfId="0" applyFont="1" applyFill="1" applyBorder="1"/>
    <xf numFmtId="3" fontId="1" fillId="8" borderId="28" xfId="0" applyNumberFormat="1" applyFont="1" applyFill="1" applyBorder="1"/>
    <xf numFmtId="3" fontId="1" fillId="8" borderId="29" xfId="0" applyNumberFormat="1" applyFont="1" applyFill="1" applyBorder="1"/>
    <xf numFmtId="0" fontId="1" fillId="29" borderId="30" xfId="0" applyFont="1" applyFill="1" applyBorder="1"/>
    <xf numFmtId="0" fontId="1" fillId="29" borderId="22" xfId="0" applyFont="1" applyFill="1" applyBorder="1"/>
    <xf numFmtId="4" fontId="1" fillId="16" borderId="22" xfId="0" applyNumberFormat="1" applyFont="1" applyFill="1" applyBorder="1"/>
    <xf numFmtId="4" fontId="1" fillId="16" borderId="23" xfId="0" applyNumberFormat="1" applyFont="1" applyFill="1" applyBorder="1"/>
    <xf numFmtId="0" fontId="1" fillId="28" borderId="31" xfId="0" applyFont="1" applyFill="1" applyBorder="1"/>
    <xf numFmtId="0" fontId="1" fillId="28" borderId="32" xfId="0" applyFont="1" applyFill="1" applyBorder="1"/>
    <xf numFmtId="4" fontId="1" fillId="13" borderId="32" xfId="0" applyNumberFormat="1" applyFont="1" applyFill="1" applyBorder="1"/>
    <xf numFmtId="4" fontId="1" fillId="13" borderId="33" xfId="0" applyNumberFormat="1" applyFont="1" applyFill="1" applyBorder="1"/>
    <xf numFmtId="0" fontId="1" fillId="7" borderId="108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3" fontId="0" fillId="0" borderId="110" xfId="0" applyNumberFormat="1" applyBorder="1"/>
    <xf numFmtId="0" fontId="1" fillId="0" borderId="110" xfId="0" applyFont="1" applyBorder="1"/>
    <xf numFmtId="0" fontId="0" fillId="0" borderId="110" xfId="0" applyFont="1" applyBorder="1"/>
    <xf numFmtId="0" fontId="1" fillId="30" borderId="10" xfId="0" applyFont="1" applyFill="1" applyBorder="1" applyAlignment="1">
      <alignment wrapText="1"/>
    </xf>
    <xf numFmtId="3" fontId="1" fillId="0" borderId="1" xfId="0" applyNumberFormat="1" applyFont="1" applyBorder="1"/>
    <xf numFmtId="0" fontId="1" fillId="21" borderId="109" xfId="0" applyFont="1" applyFill="1" applyBorder="1" applyAlignment="1">
      <alignment wrapText="1"/>
    </xf>
    <xf numFmtId="0" fontId="1" fillId="31" borderId="60" xfId="0" applyFont="1" applyFill="1" applyBorder="1"/>
    <xf numFmtId="0" fontId="1" fillId="31" borderId="61" xfId="0" applyFont="1" applyFill="1" applyBorder="1"/>
    <xf numFmtId="4" fontId="1" fillId="31" borderId="61" xfId="0" applyNumberFormat="1" applyFont="1" applyFill="1" applyBorder="1"/>
    <xf numFmtId="4" fontId="8" fillId="32" borderId="12" xfId="0" applyNumberFormat="1" applyFont="1" applyFill="1" applyBorder="1"/>
    <xf numFmtId="3" fontId="8" fillId="32" borderId="12" xfId="0" applyNumberFormat="1" applyFont="1" applyFill="1" applyBorder="1"/>
    <xf numFmtId="0" fontId="1" fillId="2" borderId="56" xfId="0" applyFont="1" applyFill="1" applyBorder="1" applyAlignment="1">
      <alignment wrapText="1"/>
    </xf>
    <xf numFmtId="3" fontId="8" fillId="0" borderId="13" xfId="0" applyNumberFormat="1" applyFont="1" applyBorder="1"/>
    <xf numFmtId="4" fontId="8" fillId="0" borderId="13" xfId="0" applyNumberFormat="1" applyFont="1" applyBorder="1"/>
    <xf numFmtId="3" fontId="9" fillId="12" borderId="16" xfId="0" applyNumberFormat="1" applyFont="1" applyFill="1" applyBorder="1"/>
    <xf numFmtId="4" fontId="9" fillId="3" borderId="16" xfId="0" applyNumberFormat="1" applyFont="1" applyFill="1" applyBorder="1"/>
    <xf numFmtId="3" fontId="8" fillId="32" borderId="13" xfId="0" applyNumberFormat="1" applyFont="1" applyFill="1" applyBorder="1"/>
    <xf numFmtId="4" fontId="8" fillId="0" borderId="13" xfId="0" applyNumberFormat="1" applyFont="1" applyFill="1" applyBorder="1"/>
    <xf numFmtId="3" fontId="1" fillId="2" borderId="59" xfId="0" applyNumberFormat="1" applyFont="1" applyFill="1" applyBorder="1"/>
    <xf numFmtId="4" fontId="1" fillId="31" borderId="114" xfId="0" applyNumberFormat="1" applyFont="1" applyFill="1" applyBorder="1"/>
    <xf numFmtId="3" fontId="0" fillId="0" borderId="115" xfId="0" applyNumberFormat="1" applyBorder="1"/>
    <xf numFmtId="3" fontId="1" fillId="9" borderId="106" xfId="0" applyNumberFormat="1" applyFont="1" applyFill="1" applyBorder="1"/>
    <xf numFmtId="3" fontId="1" fillId="9" borderId="107" xfId="0" applyNumberFormat="1" applyFont="1" applyFill="1" applyBorder="1"/>
    <xf numFmtId="3" fontId="1" fillId="9" borderId="98" xfId="0" applyNumberFormat="1" applyFont="1" applyFill="1" applyBorder="1"/>
    <xf numFmtId="3" fontId="1" fillId="9" borderId="99" xfId="0" applyNumberFormat="1" applyFont="1" applyFill="1" applyBorder="1"/>
    <xf numFmtId="0" fontId="3" fillId="4" borderId="2" xfId="0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39" xfId="0" applyFont="1" applyFill="1" applyBorder="1" applyAlignment="1">
      <alignment horizontal="center" wrapText="1"/>
    </xf>
    <xf numFmtId="0" fontId="3" fillId="20" borderId="4" xfId="0" applyFont="1" applyFill="1" applyBorder="1" applyAlignment="1">
      <alignment horizontal="center" wrapText="1"/>
    </xf>
    <xf numFmtId="0" fontId="3" fillId="20" borderId="4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4" borderId="111" xfId="0" applyFont="1" applyFill="1" applyBorder="1" applyAlignment="1">
      <alignment horizontal="center" wrapText="1"/>
    </xf>
    <xf numFmtId="0" fontId="3" fillId="4" borderId="112" xfId="0" applyFont="1" applyFill="1" applyBorder="1" applyAlignment="1">
      <alignment horizontal="center" wrapText="1"/>
    </xf>
    <xf numFmtId="0" fontId="3" fillId="4" borderId="113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39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3" fillId="14" borderId="100" xfId="0" applyFont="1" applyFill="1" applyBorder="1" applyAlignment="1">
      <alignment horizontal="center" wrapText="1"/>
    </xf>
    <xf numFmtId="0" fontId="3" fillId="14" borderId="103" xfId="0" applyFont="1" applyFill="1" applyBorder="1" applyAlignment="1">
      <alignment horizontal="center" wrapText="1"/>
    </xf>
    <xf numFmtId="0" fontId="3" fillId="14" borderId="101" xfId="0" applyFont="1" applyFill="1" applyBorder="1" applyAlignment="1">
      <alignment horizontal="center" wrapText="1"/>
    </xf>
    <xf numFmtId="0" fontId="3" fillId="14" borderId="17" xfId="0" applyFont="1" applyFill="1" applyBorder="1" applyAlignment="1">
      <alignment horizontal="center" wrapText="1"/>
    </xf>
    <xf numFmtId="0" fontId="3" fillId="14" borderId="102" xfId="0" applyFont="1" applyFill="1" applyBorder="1" applyAlignment="1">
      <alignment horizontal="center" wrapText="1"/>
    </xf>
    <xf numFmtId="0" fontId="3" fillId="14" borderId="10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287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66675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904875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478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tabSelected="1" topLeftCell="B34" workbookViewId="0">
      <selection activeCell="B58" sqref="B58"/>
    </sheetView>
  </sheetViews>
  <sheetFormatPr baseColWidth="10" defaultRowHeight="15" x14ac:dyDescent="0.25"/>
  <cols>
    <col min="2" max="2" width="12.85546875" customWidth="1"/>
    <col min="4" max="4" width="12.5703125" customWidth="1"/>
    <col min="6" max="6" width="13.5703125" customWidth="1"/>
    <col min="7" max="7" width="12.42578125" customWidth="1"/>
  </cols>
  <sheetData>
    <row r="2" spans="2:7" ht="15.75" x14ac:dyDescent="0.3">
      <c r="C2" s="1" t="s">
        <v>312</v>
      </c>
    </row>
    <row r="4" spans="2:7" x14ac:dyDescent="0.25">
      <c r="B4" s="23" t="s">
        <v>181</v>
      </c>
    </row>
    <row r="5" spans="2:7" ht="15.75" thickBot="1" x14ac:dyDescent="0.3"/>
    <row r="6" spans="2:7" ht="75" x14ac:dyDescent="0.25">
      <c r="B6" s="11" t="s">
        <v>0</v>
      </c>
      <c r="C6" s="12" t="s">
        <v>310</v>
      </c>
      <c r="D6" s="46" t="s">
        <v>185</v>
      </c>
      <c r="E6" s="12" t="s">
        <v>311</v>
      </c>
      <c r="F6" s="179" t="s">
        <v>308</v>
      </c>
      <c r="G6" s="177" t="s">
        <v>184</v>
      </c>
    </row>
    <row r="7" spans="2:7" x14ac:dyDescent="0.25">
      <c r="B7" s="24" t="s">
        <v>2</v>
      </c>
      <c r="C7" s="8">
        <v>244886</v>
      </c>
      <c r="D7" s="8">
        <v>3691457.54</v>
      </c>
      <c r="E7" s="8"/>
      <c r="F7" s="174"/>
      <c r="G7" s="18">
        <v>520075</v>
      </c>
    </row>
    <row r="8" spans="2:7" x14ac:dyDescent="0.25">
      <c r="B8" s="24" t="s">
        <v>12</v>
      </c>
      <c r="C8" s="8">
        <v>45393</v>
      </c>
      <c r="D8" s="8">
        <v>1196092</v>
      </c>
      <c r="E8" s="8">
        <v>2837</v>
      </c>
      <c r="F8" s="174">
        <f>E8*70</f>
        <v>198590</v>
      </c>
      <c r="G8" s="18"/>
    </row>
    <row r="9" spans="2:7" x14ac:dyDescent="0.25">
      <c r="B9" s="24" t="s">
        <v>313</v>
      </c>
      <c r="C9" s="8"/>
      <c r="D9" s="8"/>
      <c r="E9" s="8">
        <v>1854</v>
      </c>
      <c r="F9" s="174">
        <f>E9*70</f>
        <v>129780</v>
      </c>
      <c r="G9" s="18"/>
    </row>
    <row r="10" spans="2:7" x14ac:dyDescent="0.25">
      <c r="B10" s="24" t="s">
        <v>17</v>
      </c>
      <c r="C10" s="8">
        <v>11735</v>
      </c>
      <c r="D10" s="8">
        <v>459676</v>
      </c>
      <c r="E10" s="8"/>
      <c r="F10" s="174"/>
      <c r="G10" s="18">
        <v>20084</v>
      </c>
    </row>
    <row r="11" spans="2:7" x14ac:dyDescent="0.25">
      <c r="B11" s="24" t="s">
        <v>19</v>
      </c>
      <c r="C11" s="8">
        <v>49089</v>
      </c>
      <c r="D11" s="8">
        <v>647389</v>
      </c>
      <c r="E11">
        <v>69</v>
      </c>
      <c r="F11" s="174">
        <f>E11*70</f>
        <v>4830</v>
      </c>
      <c r="G11" s="18"/>
    </row>
    <row r="12" spans="2:7" x14ac:dyDescent="0.25">
      <c r="B12" s="24" t="s">
        <v>24</v>
      </c>
      <c r="C12" s="8">
        <v>13131</v>
      </c>
      <c r="D12" s="8">
        <v>302013</v>
      </c>
      <c r="E12" s="8"/>
      <c r="F12" s="174"/>
      <c r="G12" s="18"/>
    </row>
    <row r="13" spans="2:7" x14ac:dyDescent="0.25">
      <c r="B13" s="24" t="s">
        <v>27</v>
      </c>
      <c r="C13" s="8">
        <v>10394</v>
      </c>
      <c r="D13" s="8">
        <v>170955</v>
      </c>
      <c r="E13" s="8"/>
      <c r="F13" s="174"/>
      <c r="G13" s="18">
        <v>4397</v>
      </c>
    </row>
    <row r="14" spans="2:7" x14ac:dyDescent="0.25">
      <c r="B14" s="24" t="s">
        <v>29</v>
      </c>
      <c r="C14" s="8">
        <v>89172</v>
      </c>
      <c r="D14" s="8">
        <v>3860940</v>
      </c>
      <c r="E14" s="8">
        <v>19202</v>
      </c>
      <c r="F14" s="174">
        <f>E14*70</f>
        <v>1344140</v>
      </c>
      <c r="G14" s="18"/>
    </row>
    <row r="15" spans="2:7" x14ac:dyDescent="0.25">
      <c r="B15" s="24" t="s">
        <v>40</v>
      </c>
      <c r="C15" s="8">
        <v>107908</v>
      </c>
      <c r="D15" s="8">
        <v>4808070.8</v>
      </c>
      <c r="E15" s="6"/>
      <c r="F15" s="175"/>
      <c r="G15" s="18">
        <v>6703</v>
      </c>
    </row>
    <row r="16" spans="2:7" x14ac:dyDescent="0.25">
      <c r="B16" s="24" t="s">
        <v>47</v>
      </c>
      <c r="C16" s="8">
        <v>41081</v>
      </c>
      <c r="D16" s="8">
        <v>1110371</v>
      </c>
      <c r="E16" s="6"/>
      <c r="F16" s="175"/>
      <c r="G16" s="18">
        <v>7434</v>
      </c>
    </row>
    <row r="17" spans="2:7" x14ac:dyDescent="0.25">
      <c r="B17" s="24" t="s">
        <v>53</v>
      </c>
      <c r="C17" s="8">
        <v>34506</v>
      </c>
      <c r="D17" s="8">
        <v>1068422.33</v>
      </c>
      <c r="E17">
        <v>755</v>
      </c>
      <c r="F17" s="174">
        <f>E17*70</f>
        <v>52850</v>
      </c>
      <c r="G17" s="18">
        <v>74247</v>
      </c>
    </row>
    <row r="18" spans="2:7" x14ac:dyDescent="0.25">
      <c r="B18" s="24" t="s">
        <v>57</v>
      </c>
      <c r="C18" s="8">
        <v>42407</v>
      </c>
      <c r="D18" s="8">
        <v>1095357.3400000001</v>
      </c>
      <c r="E18" s="8">
        <v>1516</v>
      </c>
      <c r="F18" s="174">
        <f>E18*70</f>
        <v>106120</v>
      </c>
      <c r="G18" s="18"/>
    </row>
    <row r="19" spans="2:7" x14ac:dyDescent="0.25">
      <c r="B19" s="24" t="s">
        <v>63</v>
      </c>
      <c r="C19" s="8">
        <v>7810</v>
      </c>
      <c r="D19" s="8">
        <v>199514</v>
      </c>
      <c r="E19" s="25"/>
      <c r="F19" s="176"/>
      <c r="G19" s="18">
        <v>2529</v>
      </c>
    </row>
    <row r="20" spans="2:7" x14ac:dyDescent="0.25">
      <c r="B20" s="24" t="s">
        <v>65</v>
      </c>
      <c r="C20" s="8">
        <v>17615</v>
      </c>
      <c r="D20" s="8">
        <v>626892.69999999995</v>
      </c>
      <c r="E20" s="8">
        <v>8282</v>
      </c>
      <c r="F20" s="174">
        <f>E20*70</f>
        <v>579740</v>
      </c>
      <c r="G20" s="18">
        <v>23388</v>
      </c>
    </row>
    <row r="21" spans="2:7" x14ac:dyDescent="0.25">
      <c r="B21" s="24" t="s">
        <v>67</v>
      </c>
      <c r="C21" s="8">
        <v>11273</v>
      </c>
      <c r="D21" s="8">
        <v>350139.38</v>
      </c>
      <c r="E21" s="6"/>
      <c r="F21" s="175"/>
      <c r="G21" s="18">
        <v>10310</v>
      </c>
    </row>
    <row r="22" spans="2:7" x14ac:dyDescent="0.25">
      <c r="B22" s="24" t="s">
        <v>69</v>
      </c>
      <c r="C22" s="8">
        <v>23563</v>
      </c>
      <c r="D22" s="8">
        <v>282756</v>
      </c>
      <c r="E22" s="6"/>
      <c r="F22" s="175"/>
      <c r="G22" s="18"/>
    </row>
    <row r="23" spans="2:7" x14ac:dyDescent="0.25">
      <c r="B23" s="24" t="s">
        <v>71</v>
      </c>
      <c r="C23" s="8">
        <v>35757</v>
      </c>
      <c r="D23" s="8">
        <v>349145.48</v>
      </c>
      <c r="E23" s="6"/>
      <c r="F23" s="175"/>
      <c r="G23" s="18"/>
    </row>
    <row r="24" spans="2:7" ht="15.75" thickBot="1" x14ac:dyDescent="0.3">
      <c r="B24" s="20" t="s">
        <v>165</v>
      </c>
      <c r="C24" s="21">
        <f>SUM(C7:C23)+7541</f>
        <v>793261</v>
      </c>
      <c r="D24" s="47">
        <f>SUM(D7:D23)+326579.76</f>
        <v>20545771.330000002</v>
      </c>
      <c r="E24" s="21">
        <f>SUM(E7:E23)</f>
        <v>34515</v>
      </c>
      <c r="F24" s="47">
        <f>SUM(F7:F23)</f>
        <v>2416050</v>
      </c>
      <c r="G24" s="22">
        <f>SUM(G7:G23)+13337</f>
        <v>682504</v>
      </c>
    </row>
    <row r="25" spans="2:7" x14ac:dyDescent="0.25">
      <c r="B25" s="2"/>
      <c r="C25" s="178"/>
      <c r="D25" s="178"/>
      <c r="E25" s="2"/>
      <c r="F25" s="178"/>
    </row>
    <row r="26" spans="2:7" x14ac:dyDescent="0.25">
      <c r="B26" t="s">
        <v>75</v>
      </c>
    </row>
    <row r="27" spans="2:7" x14ac:dyDescent="0.25">
      <c r="B27" t="s">
        <v>186</v>
      </c>
    </row>
    <row r="28" spans="2:7" x14ac:dyDescent="0.25">
      <c r="B28" t="s">
        <v>76</v>
      </c>
    </row>
    <row r="29" spans="2:7" x14ac:dyDescent="0.25">
      <c r="B29" t="s">
        <v>77</v>
      </c>
    </row>
    <row r="30" spans="2:7" x14ac:dyDescent="0.25">
      <c r="B30" t="s">
        <v>309</v>
      </c>
    </row>
    <row r="32" spans="2:7" x14ac:dyDescent="0.25">
      <c r="B32" s="23" t="s">
        <v>182</v>
      </c>
    </row>
    <row r="33" spans="2:7" ht="15.75" thickBot="1" x14ac:dyDescent="0.3"/>
    <row r="34" spans="2:7" ht="75" x14ac:dyDescent="0.25">
      <c r="B34" s="11" t="s">
        <v>0</v>
      </c>
      <c r="C34" s="12" t="s">
        <v>310</v>
      </c>
      <c r="D34" s="46" t="s">
        <v>185</v>
      </c>
      <c r="E34" s="12" t="s">
        <v>311</v>
      </c>
      <c r="F34" s="179" t="s">
        <v>308</v>
      </c>
      <c r="G34" s="177" t="s">
        <v>184</v>
      </c>
    </row>
    <row r="35" spans="2:7" x14ac:dyDescent="0.25">
      <c r="B35" s="24" t="s">
        <v>2</v>
      </c>
      <c r="C35" s="8">
        <v>29741</v>
      </c>
      <c r="D35" s="8">
        <v>274167</v>
      </c>
      <c r="E35" s="8"/>
      <c r="F35" s="174"/>
      <c r="G35" s="18">
        <v>77999</v>
      </c>
    </row>
    <row r="36" spans="2:7" x14ac:dyDescent="0.25">
      <c r="B36" s="24" t="s">
        <v>12</v>
      </c>
      <c r="C36" s="8">
        <v>62270</v>
      </c>
      <c r="D36" s="8">
        <v>565307.55000000005</v>
      </c>
      <c r="E36" s="8">
        <v>3475</v>
      </c>
      <c r="F36" s="174">
        <f>E36*25</f>
        <v>86875</v>
      </c>
      <c r="G36" s="18"/>
    </row>
    <row r="37" spans="2:7" x14ac:dyDescent="0.25">
      <c r="B37" s="24" t="s">
        <v>313</v>
      </c>
      <c r="C37" s="8"/>
      <c r="D37" s="8"/>
      <c r="E37" s="8">
        <v>1857</v>
      </c>
      <c r="F37" s="174">
        <f>E37*25</f>
        <v>46425</v>
      </c>
      <c r="G37" s="18"/>
    </row>
    <row r="38" spans="2:7" x14ac:dyDescent="0.25">
      <c r="B38" s="24" t="s">
        <v>17</v>
      </c>
      <c r="C38" s="8">
        <v>529</v>
      </c>
      <c r="D38" s="8">
        <v>8397</v>
      </c>
      <c r="E38" s="8"/>
      <c r="F38" s="174"/>
      <c r="G38" s="18">
        <v>583</v>
      </c>
    </row>
    <row r="39" spans="2:7" x14ac:dyDescent="0.25">
      <c r="B39" s="24" t="s">
        <v>19</v>
      </c>
      <c r="C39" s="8">
        <v>16270</v>
      </c>
      <c r="D39" s="8">
        <v>210855</v>
      </c>
      <c r="E39" s="8">
        <v>74</v>
      </c>
      <c r="F39" s="174"/>
      <c r="G39" s="18"/>
    </row>
    <row r="40" spans="2:7" x14ac:dyDescent="0.25">
      <c r="B40" s="24" t="s">
        <v>24</v>
      </c>
      <c r="C40" s="8"/>
      <c r="D40" s="8"/>
      <c r="E40" s="8"/>
      <c r="F40" s="174"/>
      <c r="G40" s="18"/>
    </row>
    <row r="41" spans="2:7" x14ac:dyDescent="0.25">
      <c r="B41" s="24" t="s">
        <v>27</v>
      </c>
      <c r="C41" s="8">
        <v>6137</v>
      </c>
      <c r="D41" s="8">
        <v>103359</v>
      </c>
      <c r="E41" s="8"/>
      <c r="F41" s="174"/>
      <c r="G41" s="18">
        <v>3399</v>
      </c>
    </row>
    <row r="42" spans="2:7" x14ac:dyDescent="0.25">
      <c r="B42" s="24" t="s">
        <v>29</v>
      </c>
      <c r="C42" s="8">
        <v>87364</v>
      </c>
      <c r="D42" s="8">
        <v>1185528</v>
      </c>
      <c r="E42" s="8">
        <v>24262</v>
      </c>
      <c r="F42" s="174">
        <f>E42*25</f>
        <v>606550</v>
      </c>
      <c r="G42" s="18"/>
    </row>
    <row r="43" spans="2:7" x14ac:dyDescent="0.25">
      <c r="B43" s="24" t="s">
        <v>40</v>
      </c>
      <c r="C43" s="8">
        <v>61283</v>
      </c>
      <c r="D43" s="8">
        <v>659552.07999999996</v>
      </c>
      <c r="E43" s="6"/>
      <c r="F43" s="175"/>
      <c r="G43" s="18">
        <v>15854</v>
      </c>
    </row>
    <row r="44" spans="2:7" x14ac:dyDescent="0.25">
      <c r="B44" s="24" t="s">
        <v>47</v>
      </c>
      <c r="C44" s="8">
        <v>55801</v>
      </c>
      <c r="D44" s="8">
        <v>1127120</v>
      </c>
      <c r="E44" s="6"/>
      <c r="F44" s="175"/>
      <c r="G44" s="18">
        <v>60603</v>
      </c>
    </row>
    <row r="45" spans="2:7" x14ac:dyDescent="0.25">
      <c r="B45" s="24" t="s">
        <v>53</v>
      </c>
      <c r="C45" s="8">
        <v>45934</v>
      </c>
      <c r="D45" s="8">
        <v>444050.69</v>
      </c>
      <c r="E45" s="25">
        <v>311</v>
      </c>
      <c r="F45" s="176">
        <f>E45*25</f>
        <v>7775</v>
      </c>
      <c r="G45" s="18">
        <v>119150</v>
      </c>
    </row>
    <row r="46" spans="2:7" x14ac:dyDescent="0.25">
      <c r="B46" s="24" t="s">
        <v>57</v>
      </c>
      <c r="C46" s="8">
        <v>44082</v>
      </c>
      <c r="D46" s="8">
        <v>724820.42999999993</v>
      </c>
      <c r="E46" s="8">
        <v>3181</v>
      </c>
      <c r="F46" s="176">
        <f>E46*25</f>
        <v>79525</v>
      </c>
      <c r="G46" s="18">
        <v>2692</v>
      </c>
    </row>
    <row r="47" spans="2:7" x14ac:dyDescent="0.25">
      <c r="B47" s="24" t="s">
        <v>63</v>
      </c>
      <c r="C47" s="8">
        <v>5511</v>
      </c>
      <c r="D47" s="8">
        <v>92898</v>
      </c>
      <c r="E47" s="25"/>
      <c r="F47" s="176"/>
      <c r="G47" s="18">
        <v>1868</v>
      </c>
    </row>
    <row r="48" spans="2:7" x14ac:dyDescent="0.25">
      <c r="B48" s="24" t="s">
        <v>65</v>
      </c>
      <c r="C48" s="8">
        <v>21667</v>
      </c>
      <c r="D48" s="8">
        <v>438858</v>
      </c>
      <c r="E48" s="8">
        <v>22055</v>
      </c>
      <c r="F48" s="174">
        <f>E48*25</f>
        <v>551375</v>
      </c>
      <c r="G48" s="18">
        <v>22694</v>
      </c>
    </row>
    <row r="49" spans="2:7" x14ac:dyDescent="0.25">
      <c r="B49" s="24" t="s">
        <v>67</v>
      </c>
      <c r="C49" s="8">
        <v>2599</v>
      </c>
      <c r="D49" s="8">
        <v>39765.699999999997</v>
      </c>
      <c r="E49" s="6"/>
      <c r="F49" s="175"/>
      <c r="G49" s="18">
        <v>1794</v>
      </c>
    </row>
    <row r="50" spans="2:7" x14ac:dyDescent="0.25">
      <c r="B50" s="24" t="s">
        <v>69</v>
      </c>
      <c r="C50" s="8">
        <v>17013</v>
      </c>
      <c r="D50" s="8">
        <v>204156</v>
      </c>
      <c r="E50" s="6"/>
      <c r="F50" s="175"/>
      <c r="G50" s="18"/>
    </row>
    <row r="51" spans="2:7" x14ac:dyDescent="0.25">
      <c r="B51" s="24" t="s">
        <v>71</v>
      </c>
      <c r="C51" s="8">
        <v>14713</v>
      </c>
      <c r="D51" s="8">
        <v>94212.56</v>
      </c>
      <c r="E51" s="6"/>
      <c r="F51" s="175"/>
      <c r="G51" s="18"/>
    </row>
    <row r="52" spans="2:7" ht="15.75" thickBot="1" x14ac:dyDescent="0.3">
      <c r="B52" s="20" t="s">
        <v>165</v>
      </c>
      <c r="C52" s="21">
        <f>SUM(C35:C51)+15748</f>
        <v>486662</v>
      </c>
      <c r="D52" s="47">
        <f>SUM(D35:D51)+267385.91</f>
        <v>6440432.9199999999</v>
      </c>
      <c r="E52" s="21">
        <f>SUM(E35:E51)</f>
        <v>55215</v>
      </c>
      <c r="F52" s="47">
        <f>SUM(F35:F51)</f>
        <v>1378525</v>
      </c>
      <c r="G52" s="22">
        <f>SUM(G35:G51)+23812</f>
        <v>330448</v>
      </c>
    </row>
    <row r="53" spans="2:7" x14ac:dyDescent="0.25">
      <c r="F53" s="48"/>
    </row>
    <row r="54" spans="2:7" x14ac:dyDescent="0.25">
      <c r="B54" t="s">
        <v>75</v>
      </c>
    </row>
    <row r="55" spans="2:7" x14ac:dyDescent="0.25">
      <c r="B55" t="s">
        <v>186</v>
      </c>
    </row>
    <row r="56" spans="2:7" x14ac:dyDescent="0.25">
      <c r="B56" t="s">
        <v>183</v>
      </c>
    </row>
    <row r="57" spans="2:7" x14ac:dyDescent="0.25">
      <c r="B57" t="s">
        <v>77</v>
      </c>
    </row>
    <row r="58" spans="2:7" x14ac:dyDescent="0.25">
      <c r="B58" t="s">
        <v>309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G76"/>
  <sheetViews>
    <sheetView topLeftCell="A46" workbookViewId="0">
      <selection activeCell="B76" sqref="B76"/>
    </sheetView>
  </sheetViews>
  <sheetFormatPr baseColWidth="10" defaultRowHeight="15" x14ac:dyDescent="0.25"/>
  <cols>
    <col min="2" max="2" width="14.42578125" customWidth="1"/>
  </cols>
  <sheetData>
    <row r="2" spans="2:33" ht="15.75" x14ac:dyDescent="0.3">
      <c r="D2" s="1" t="s">
        <v>312</v>
      </c>
    </row>
    <row r="5" spans="2:33" x14ac:dyDescent="0.25">
      <c r="B5" s="3" t="s">
        <v>314</v>
      </c>
    </row>
    <row r="6" spans="2:33" ht="15.75" thickBot="1" x14ac:dyDescent="0.3"/>
    <row r="7" spans="2:33" x14ac:dyDescent="0.25">
      <c r="B7" s="199" t="s">
        <v>0</v>
      </c>
      <c r="C7" s="201" t="s">
        <v>1</v>
      </c>
      <c r="D7" s="207" t="s">
        <v>78</v>
      </c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05" t="s">
        <v>79</v>
      </c>
      <c r="P7" s="201" t="s">
        <v>80</v>
      </c>
      <c r="Q7" s="201"/>
      <c r="R7" s="201"/>
      <c r="S7" s="205" t="s">
        <v>81</v>
      </c>
      <c r="T7" s="201" t="s">
        <v>82</v>
      </c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5" t="s">
        <v>83</v>
      </c>
      <c r="AG7" s="203" t="s">
        <v>109</v>
      </c>
    </row>
    <row r="8" spans="2:33" ht="27" customHeight="1" thickBot="1" x14ac:dyDescent="0.3">
      <c r="B8" s="200"/>
      <c r="C8" s="202"/>
      <c r="D8" s="26" t="s">
        <v>84</v>
      </c>
      <c r="E8" s="26" t="s">
        <v>85</v>
      </c>
      <c r="F8" s="26" t="s">
        <v>86</v>
      </c>
      <c r="G8" s="26" t="s">
        <v>87</v>
      </c>
      <c r="H8" s="26" t="s">
        <v>88</v>
      </c>
      <c r="I8" s="26" t="s">
        <v>89</v>
      </c>
      <c r="J8" s="26" t="s">
        <v>90</v>
      </c>
      <c r="K8" s="26" t="s">
        <v>91</v>
      </c>
      <c r="L8" s="26" t="s">
        <v>92</v>
      </c>
      <c r="M8" s="26" t="s">
        <v>93</v>
      </c>
      <c r="N8" s="26" t="s">
        <v>122</v>
      </c>
      <c r="O8" s="206"/>
      <c r="P8" s="26" t="s">
        <v>94</v>
      </c>
      <c r="Q8" s="26" t="s">
        <v>95</v>
      </c>
      <c r="R8" s="26" t="s">
        <v>96</v>
      </c>
      <c r="S8" s="206"/>
      <c r="T8" s="26" t="s">
        <v>97</v>
      </c>
      <c r="U8" s="26" t="s">
        <v>98</v>
      </c>
      <c r="V8" s="26" t="s">
        <v>99</v>
      </c>
      <c r="W8" s="26" t="s">
        <v>100</v>
      </c>
      <c r="X8" s="26" t="s">
        <v>101</v>
      </c>
      <c r="Y8" s="26" t="s">
        <v>102</v>
      </c>
      <c r="Z8" s="26" t="s">
        <v>103</v>
      </c>
      <c r="AA8" s="26" t="s">
        <v>104</v>
      </c>
      <c r="AB8" s="26" t="s">
        <v>105</v>
      </c>
      <c r="AC8" s="26" t="s">
        <v>106</v>
      </c>
      <c r="AD8" s="26" t="s">
        <v>107</v>
      </c>
      <c r="AE8" s="26" t="s">
        <v>108</v>
      </c>
      <c r="AF8" s="206"/>
      <c r="AG8" s="204"/>
    </row>
    <row r="9" spans="2:33" x14ac:dyDescent="0.25">
      <c r="B9" s="27" t="s">
        <v>2</v>
      </c>
      <c r="C9" s="28" t="s">
        <v>3</v>
      </c>
      <c r="D9" s="29">
        <v>3</v>
      </c>
      <c r="E9" s="29"/>
      <c r="F9" s="29">
        <v>263</v>
      </c>
      <c r="G9" s="29">
        <v>475</v>
      </c>
      <c r="H9" s="29"/>
      <c r="I9" s="29"/>
      <c r="J9" s="29">
        <v>3340</v>
      </c>
      <c r="K9" s="29"/>
      <c r="L9" s="29"/>
      <c r="M9" s="29"/>
      <c r="N9" s="29"/>
      <c r="O9" s="30">
        <v>4081</v>
      </c>
      <c r="P9" s="29">
        <v>32843</v>
      </c>
      <c r="Q9" s="29">
        <v>4462</v>
      </c>
      <c r="R9" s="29">
        <v>1657</v>
      </c>
      <c r="S9" s="30">
        <v>38962</v>
      </c>
      <c r="T9" s="29">
        <v>38</v>
      </c>
      <c r="U9" s="29">
        <v>4</v>
      </c>
      <c r="V9" s="29">
        <v>1</v>
      </c>
      <c r="W9" s="29">
        <v>1672</v>
      </c>
      <c r="X9" s="29">
        <v>4182</v>
      </c>
      <c r="Y9" s="29">
        <v>1516</v>
      </c>
      <c r="Z9" s="29"/>
      <c r="AA9" s="29">
        <v>19491</v>
      </c>
      <c r="AB9" s="29">
        <v>25771</v>
      </c>
      <c r="AC9" s="29">
        <v>10660</v>
      </c>
      <c r="AD9" s="29">
        <v>18536</v>
      </c>
      <c r="AE9" s="29"/>
      <c r="AF9" s="30">
        <v>81871</v>
      </c>
      <c r="AG9" s="31">
        <v>124914</v>
      </c>
    </row>
    <row r="10" spans="2:33" x14ac:dyDescent="0.25">
      <c r="B10" s="32"/>
      <c r="C10" s="33" t="s">
        <v>4</v>
      </c>
      <c r="D10" s="34"/>
      <c r="E10" s="34"/>
      <c r="F10" s="34">
        <v>268</v>
      </c>
      <c r="G10" s="34">
        <v>6974</v>
      </c>
      <c r="H10" s="34">
        <v>721</v>
      </c>
      <c r="I10" s="34">
        <v>3359</v>
      </c>
      <c r="J10" s="34">
        <v>4545</v>
      </c>
      <c r="K10" s="34"/>
      <c r="L10" s="34">
        <v>621</v>
      </c>
      <c r="M10" s="34"/>
      <c r="N10" s="34"/>
      <c r="O10" s="35">
        <v>16488</v>
      </c>
      <c r="P10" s="34">
        <v>257554</v>
      </c>
      <c r="Q10" s="34">
        <v>17501</v>
      </c>
      <c r="R10" s="34">
        <v>5074</v>
      </c>
      <c r="S10" s="35">
        <v>280129</v>
      </c>
      <c r="T10" s="34">
        <v>20162</v>
      </c>
      <c r="U10" s="34">
        <v>1501</v>
      </c>
      <c r="V10" s="34">
        <v>847</v>
      </c>
      <c r="W10" s="34">
        <v>14850</v>
      </c>
      <c r="X10" s="34">
        <v>5831</v>
      </c>
      <c r="Y10" s="34">
        <v>5585</v>
      </c>
      <c r="Z10" s="34">
        <v>5899</v>
      </c>
      <c r="AA10" s="34">
        <v>75301</v>
      </c>
      <c r="AB10" s="34">
        <v>115858</v>
      </c>
      <c r="AC10" s="34">
        <v>42621</v>
      </c>
      <c r="AD10" s="34">
        <v>248927</v>
      </c>
      <c r="AE10" s="34"/>
      <c r="AF10" s="35">
        <v>537382</v>
      </c>
      <c r="AG10" s="36">
        <v>833999</v>
      </c>
    </row>
    <row r="11" spans="2:33" x14ac:dyDescent="0.25">
      <c r="B11" s="32"/>
      <c r="C11" s="33" t="s">
        <v>5</v>
      </c>
      <c r="D11" s="34"/>
      <c r="E11" s="34"/>
      <c r="F11" s="34"/>
      <c r="G11" s="34">
        <v>15166</v>
      </c>
      <c r="H11" s="34">
        <v>51</v>
      </c>
      <c r="I11" s="34">
        <v>1163</v>
      </c>
      <c r="J11" s="34">
        <v>7173</v>
      </c>
      <c r="K11" s="34"/>
      <c r="L11" s="34">
        <v>1011</v>
      </c>
      <c r="M11" s="34"/>
      <c r="N11" s="34"/>
      <c r="O11" s="35">
        <v>24564</v>
      </c>
      <c r="P11" s="34">
        <v>203867</v>
      </c>
      <c r="Q11" s="34">
        <v>58528</v>
      </c>
      <c r="R11" s="34">
        <v>11522</v>
      </c>
      <c r="S11" s="35">
        <v>273917</v>
      </c>
      <c r="T11" s="34">
        <v>2453</v>
      </c>
      <c r="U11" s="34">
        <v>718</v>
      </c>
      <c r="V11" s="34">
        <v>311</v>
      </c>
      <c r="W11" s="34">
        <v>13670</v>
      </c>
      <c r="X11" s="34">
        <v>14595</v>
      </c>
      <c r="Y11" s="34">
        <v>5907</v>
      </c>
      <c r="Z11" s="34"/>
      <c r="AA11" s="34">
        <v>178484</v>
      </c>
      <c r="AB11" s="34">
        <v>66303</v>
      </c>
      <c r="AC11" s="34">
        <v>72359</v>
      </c>
      <c r="AD11" s="34">
        <v>265985</v>
      </c>
      <c r="AE11" s="34">
        <v>4</v>
      </c>
      <c r="AF11" s="35">
        <v>620789</v>
      </c>
      <c r="AG11" s="36">
        <v>919270</v>
      </c>
    </row>
    <row r="12" spans="2:33" x14ac:dyDescent="0.25">
      <c r="B12" s="32"/>
      <c r="C12" s="33" t="s">
        <v>6</v>
      </c>
      <c r="D12" s="34"/>
      <c r="E12" s="34"/>
      <c r="F12" s="34">
        <v>934</v>
      </c>
      <c r="G12" s="34">
        <v>774</v>
      </c>
      <c r="H12" s="34">
        <v>1</v>
      </c>
      <c r="I12" s="34">
        <v>203</v>
      </c>
      <c r="J12" s="34">
        <v>8882</v>
      </c>
      <c r="K12" s="34"/>
      <c r="L12" s="34">
        <v>176</v>
      </c>
      <c r="M12" s="34"/>
      <c r="N12" s="34"/>
      <c r="O12" s="35">
        <v>10970</v>
      </c>
      <c r="P12" s="34">
        <v>196252</v>
      </c>
      <c r="Q12" s="34">
        <v>25266</v>
      </c>
      <c r="R12" s="34">
        <v>9197</v>
      </c>
      <c r="S12" s="35">
        <v>230715</v>
      </c>
      <c r="T12" s="34">
        <v>1179</v>
      </c>
      <c r="U12" s="34">
        <v>915</v>
      </c>
      <c r="V12" s="34">
        <v>209</v>
      </c>
      <c r="W12" s="34">
        <v>11724</v>
      </c>
      <c r="X12" s="34">
        <v>29604</v>
      </c>
      <c r="Y12" s="34">
        <v>23295</v>
      </c>
      <c r="Z12" s="34"/>
      <c r="AA12" s="34">
        <v>136397</v>
      </c>
      <c r="AB12" s="34">
        <v>65009</v>
      </c>
      <c r="AC12" s="34">
        <v>44034</v>
      </c>
      <c r="AD12" s="34">
        <v>274131</v>
      </c>
      <c r="AE12" s="34"/>
      <c r="AF12" s="35">
        <v>586497</v>
      </c>
      <c r="AG12" s="36">
        <v>828182</v>
      </c>
    </row>
    <row r="13" spans="2:33" x14ac:dyDescent="0.25">
      <c r="B13" s="32"/>
      <c r="C13" s="33" t="s">
        <v>7</v>
      </c>
      <c r="D13" s="34"/>
      <c r="E13" s="34"/>
      <c r="F13" s="34"/>
      <c r="G13" s="34">
        <v>14068</v>
      </c>
      <c r="H13" s="34"/>
      <c r="I13" s="34">
        <v>553</v>
      </c>
      <c r="J13" s="34">
        <v>4933</v>
      </c>
      <c r="K13" s="34"/>
      <c r="L13" s="34">
        <v>422</v>
      </c>
      <c r="M13" s="34"/>
      <c r="N13" s="34"/>
      <c r="O13" s="35">
        <v>19976</v>
      </c>
      <c r="P13" s="34">
        <v>16703</v>
      </c>
      <c r="Q13" s="34">
        <v>10424</v>
      </c>
      <c r="R13" s="34">
        <v>2629</v>
      </c>
      <c r="S13" s="35">
        <v>29756</v>
      </c>
      <c r="T13" s="34">
        <v>2811</v>
      </c>
      <c r="U13" s="34">
        <v>72</v>
      </c>
      <c r="V13" s="34">
        <v>1503</v>
      </c>
      <c r="W13" s="34">
        <v>6808</v>
      </c>
      <c r="X13" s="34">
        <v>1572</v>
      </c>
      <c r="Y13" s="34">
        <v>6442</v>
      </c>
      <c r="Z13" s="34"/>
      <c r="AA13" s="34">
        <v>42812</v>
      </c>
      <c r="AB13" s="34">
        <v>33098</v>
      </c>
      <c r="AC13" s="34">
        <v>29375</v>
      </c>
      <c r="AD13" s="34">
        <v>335053</v>
      </c>
      <c r="AE13" s="34"/>
      <c r="AF13" s="35">
        <v>459546</v>
      </c>
      <c r="AG13" s="36">
        <v>509278</v>
      </c>
    </row>
    <row r="14" spans="2:33" x14ac:dyDescent="0.25">
      <c r="B14" s="32"/>
      <c r="C14" s="33" t="s">
        <v>8</v>
      </c>
      <c r="D14" s="34"/>
      <c r="E14" s="34"/>
      <c r="F14" s="34">
        <v>359</v>
      </c>
      <c r="G14" s="34">
        <v>15222</v>
      </c>
      <c r="H14" s="34">
        <v>9</v>
      </c>
      <c r="I14" s="34">
        <v>4471</v>
      </c>
      <c r="J14" s="34">
        <v>11634</v>
      </c>
      <c r="K14" s="34"/>
      <c r="L14" s="34">
        <v>2553</v>
      </c>
      <c r="M14" s="34"/>
      <c r="N14" s="34"/>
      <c r="O14" s="35">
        <v>34248</v>
      </c>
      <c r="P14" s="34">
        <v>226377</v>
      </c>
      <c r="Q14" s="34">
        <v>47618</v>
      </c>
      <c r="R14" s="34">
        <v>13994</v>
      </c>
      <c r="S14" s="35">
        <v>287989</v>
      </c>
      <c r="T14" s="34">
        <v>4044</v>
      </c>
      <c r="U14" s="34">
        <v>1267</v>
      </c>
      <c r="V14" s="34">
        <v>422</v>
      </c>
      <c r="W14" s="34">
        <v>6856</v>
      </c>
      <c r="X14" s="34">
        <v>19181</v>
      </c>
      <c r="Y14" s="34">
        <v>17746</v>
      </c>
      <c r="Z14" s="34"/>
      <c r="AA14" s="34">
        <v>164803</v>
      </c>
      <c r="AB14" s="34">
        <v>53466</v>
      </c>
      <c r="AC14" s="34">
        <v>52430</v>
      </c>
      <c r="AD14" s="34">
        <v>353200</v>
      </c>
      <c r="AE14" s="34"/>
      <c r="AF14" s="35">
        <v>673415</v>
      </c>
      <c r="AG14" s="36">
        <v>995652</v>
      </c>
    </row>
    <row r="15" spans="2:33" x14ac:dyDescent="0.25">
      <c r="B15" s="32"/>
      <c r="C15" s="33" t="s">
        <v>9</v>
      </c>
      <c r="D15" s="34"/>
      <c r="E15" s="34"/>
      <c r="F15" s="34">
        <v>284</v>
      </c>
      <c r="G15" s="34">
        <v>1302</v>
      </c>
      <c r="H15" s="34">
        <v>6</v>
      </c>
      <c r="I15" s="34">
        <v>287</v>
      </c>
      <c r="J15" s="34">
        <v>5511</v>
      </c>
      <c r="K15" s="34"/>
      <c r="L15" s="34">
        <v>490</v>
      </c>
      <c r="M15" s="34"/>
      <c r="N15" s="34"/>
      <c r="O15" s="35">
        <v>7880</v>
      </c>
      <c r="P15" s="34">
        <v>76440</v>
      </c>
      <c r="Q15" s="34">
        <v>12651</v>
      </c>
      <c r="R15" s="34">
        <v>3578</v>
      </c>
      <c r="S15" s="35">
        <v>92669</v>
      </c>
      <c r="T15" s="34">
        <v>429</v>
      </c>
      <c r="U15" s="34">
        <v>144</v>
      </c>
      <c r="V15" s="34">
        <v>652</v>
      </c>
      <c r="W15" s="34">
        <v>9013</v>
      </c>
      <c r="X15" s="34">
        <v>462</v>
      </c>
      <c r="Y15" s="34">
        <v>2465</v>
      </c>
      <c r="Z15" s="34">
        <v>14</v>
      </c>
      <c r="AA15" s="34">
        <v>39644</v>
      </c>
      <c r="AB15" s="34">
        <v>45314</v>
      </c>
      <c r="AC15" s="34">
        <v>24233</v>
      </c>
      <c r="AD15" s="34">
        <v>135192</v>
      </c>
      <c r="AE15" s="34"/>
      <c r="AF15" s="35">
        <v>257562</v>
      </c>
      <c r="AG15" s="36">
        <v>358111</v>
      </c>
    </row>
    <row r="16" spans="2:33" x14ac:dyDescent="0.25">
      <c r="B16" s="37"/>
      <c r="C16" s="33" t="s">
        <v>10</v>
      </c>
      <c r="D16" s="34"/>
      <c r="E16" s="34"/>
      <c r="F16" s="34">
        <v>20</v>
      </c>
      <c r="G16" s="34">
        <v>5949</v>
      </c>
      <c r="H16" s="34">
        <v>30</v>
      </c>
      <c r="I16" s="34">
        <v>345</v>
      </c>
      <c r="J16" s="34">
        <v>5920</v>
      </c>
      <c r="K16" s="34"/>
      <c r="L16" s="34">
        <v>198</v>
      </c>
      <c r="M16" s="34"/>
      <c r="N16" s="34"/>
      <c r="O16" s="35">
        <v>12462</v>
      </c>
      <c r="P16" s="34">
        <v>258028</v>
      </c>
      <c r="Q16" s="34">
        <v>72919</v>
      </c>
      <c r="R16" s="34">
        <v>7358</v>
      </c>
      <c r="S16" s="35">
        <v>338305</v>
      </c>
      <c r="T16" s="34">
        <v>23640</v>
      </c>
      <c r="U16" s="34">
        <v>1731</v>
      </c>
      <c r="V16" s="34">
        <v>363</v>
      </c>
      <c r="W16" s="34">
        <v>20317</v>
      </c>
      <c r="X16" s="34">
        <v>5092</v>
      </c>
      <c r="Y16" s="34">
        <v>6191</v>
      </c>
      <c r="Z16" s="34"/>
      <c r="AA16" s="34">
        <v>100297</v>
      </c>
      <c r="AB16" s="34">
        <v>120088</v>
      </c>
      <c r="AC16" s="34">
        <v>99194</v>
      </c>
      <c r="AD16" s="34">
        <v>332946</v>
      </c>
      <c r="AE16" s="34"/>
      <c r="AF16" s="35">
        <v>709859</v>
      </c>
      <c r="AG16" s="36">
        <v>1060626</v>
      </c>
    </row>
    <row r="17" spans="2:33" x14ac:dyDescent="0.25">
      <c r="B17" s="38" t="s">
        <v>11</v>
      </c>
      <c r="C17" s="39"/>
      <c r="D17" s="40">
        <v>3</v>
      </c>
      <c r="E17" s="40"/>
      <c r="F17" s="40">
        <v>2128</v>
      </c>
      <c r="G17" s="40">
        <v>59930</v>
      </c>
      <c r="H17" s="40">
        <v>818</v>
      </c>
      <c r="I17" s="40">
        <v>10381</v>
      </c>
      <c r="J17" s="40">
        <v>51938</v>
      </c>
      <c r="K17" s="40"/>
      <c r="L17" s="40">
        <v>5471</v>
      </c>
      <c r="M17" s="40"/>
      <c r="N17" s="40"/>
      <c r="O17" s="40">
        <v>130669</v>
      </c>
      <c r="P17" s="40">
        <v>1268064</v>
      </c>
      <c r="Q17" s="40">
        <v>249369</v>
      </c>
      <c r="R17" s="40">
        <v>55009</v>
      </c>
      <c r="S17" s="40">
        <v>1572442</v>
      </c>
      <c r="T17" s="40">
        <v>54756</v>
      </c>
      <c r="U17" s="40">
        <v>6352</v>
      </c>
      <c r="V17" s="40">
        <v>4308</v>
      </c>
      <c r="W17" s="40">
        <v>84910</v>
      </c>
      <c r="X17" s="40">
        <v>80519</v>
      </c>
      <c r="Y17" s="40">
        <v>69147</v>
      </c>
      <c r="Z17" s="40">
        <v>5913</v>
      </c>
      <c r="AA17" s="40">
        <v>757229</v>
      </c>
      <c r="AB17" s="40">
        <v>524907</v>
      </c>
      <c r="AC17" s="40">
        <v>374906</v>
      </c>
      <c r="AD17" s="40">
        <v>1963970</v>
      </c>
      <c r="AE17" s="40">
        <v>4</v>
      </c>
      <c r="AF17" s="40">
        <v>3926921</v>
      </c>
      <c r="AG17" s="41">
        <v>5630032</v>
      </c>
    </row>
    <row r="18" spans="2:33" x14ac:dyDescent="0.25">
      <c r="B18" s="32" t="s">
        <v>12</v>
      </c>
      <c r="C18" s="33" t="s">
        <v>13</v>
      </c>
      <c r="D18" s="34"/>
      <c r="E18" s="34"/>
      <c r="F18" s="34"/>
      <c r="G18" s="34">
        <v>1089</v>
      </c>
      <c r="H18" s="34">
        <v>4186</v>
      </c>
      <c r="I18" s="34"/>
      <c r="J18" s="34">
        <v>30483</v>
      </c>
      <c r="K18" s="34"/>
      <c r="L18" s="34"/>
      <c r="M18" s="34">
        <v>452</v>
      </c>
      <c r="N18" s="34"/>
      <c r="O18" s="35">
        <v>36210</v>
      </c>
      <c r="P18" s="34">
        <v>162227</v>
      </c>
      <c r="Q18" s="34">
        <v>6416</v>
      </c>
      <c r="R18" s="34">
        <v>6946</v>
      </c>
      <c r="S18" s="35">
        <v>175589</v>
      </c>
      <c r="T18" s="34">
        <v>7075</v>
      </c>
      <c r="U18" s="34"/>
      <c r="V18" s="34">
        <v>8475</v>
      </c>
      <c r="W18" s="34">
        <v>58284</v>
      </c>
      <c r="X18" s="34">
        <v>14769</v>
      </c>
      <c r="Y18" s="34">
        <v>2083</v>
      </c>
      <c r="Z18" s="34">
        <v>91</v>
      </c>
      <c r="AA18" s="34">
        <v>38208</v>
      </c>
      <c r="AB18" s="34">
        <v>25691</v>
      </c>
      <c r="AC18" s="34">
        <v>17220</v>
      </c>
      <c r="AD18" s="34">
        <v>27453</v>
      </c>
      <c r="AE18" s="34">
        <v>736</v>
      </c>
      <c r="AF18" s="35">
        <v>200085</v>
      </c>
      <c r="AG18" s="36">
        <v>411884</v>
      </c>
    </row>
    <row r="19" spans="2:33" x14ac:dyDescent="0.25">
      <c r="B19" s="32"/>
      <c r="C19" s="33" t="s">
        <v>14</v>
      </c>
      <c r="D19" s="34"/>
      <c r="E19" s="34"/>
      <c r="F19" s="34">
        <v>4200</v>
      </c>
      <c r="G19" s="34">
        <v>1527</v>
      </c>
      <c r="H19" s="34">
        <v>3071</v>
      </c>
      <c r="I19" s="34">
        <v>97</v>
      </c>
      <c r="J19" s="34">
        <v>7090</v>
      </c>
      <c r="K19" s="34"/>
      <c r="L19" s="34"/>
      <c r="M19" s="34"/>
      <c r="N19" s="34"/>
      <c r="O19" s="35">
        <v>15985</v>
      </c>
      <c r="P19" s="34">
        <v>42500</v>
      </c>
      <c r="Q19" s="34">
        <v>17540</v>
      </c>
      <c r="R19" s="34">
        <v>5053</v>
      </c>
      <c r="S19" s="35">
        <v>65093</v>
      </c>
      <c r="T19" s="34">
        <v>1657</v>
      </c>
      <c r="U19" s="34"/>
      <c r="V19" s="34">
        <v>1701</v>
      </c>
      <c r="W19" s="34">
        <v>43717</v>
      </c>
      <c r="X19" s="34">
        <v>5872</v>
      </c>
      <c r="Y19" s="34">
        <v>4006</v>
      </c>
      <c r="Z19" s="34"/>
      <c r="AA19" s="34">
        <v>26402</v>
      </c>
      <c r="AB19" s="34">
        <v>25645</v>
      </c>
      <c r="AC19" s="34">
        <v>11888</v>
      </c>
      <c r="AD19" s="34">
        <v>90161</v>
      </c>
      <c r="AE19" s="34">
        <v>55</v>
      </c>
      <c r="AF19" s="35">
        <v>211104</v>
      </c>
      <c r="AG19" s="36">
        <v>292182</v>
      </c>
    </row>
    <row r="20" spans="2:33" x14ac:dyDescent="0.25">
      <c r="B20" s="37"/>
      <c r="C20" s="33" t="s">
        <v>15</v>
      </c>
      <c r="D20" s="34"/>
      <c r="E20" s="34"/>
      <c r="F20" s="34">
        <v>99</v>
      </c>
      <c r="G20" s="34">
        <v>1257</v>
      </c>
      <c r="H20" s="34">
        <v>6008</v>
      </c>
      <c r="I20" s="34"/>
      <c r="J20" s="34">
        <v>10655</v>
      </c>
      <c r="K20" s="34"/>
      <c r="L20" s="34"/>
      <c r="M20" s="34"/>
      <c r="N20" s="34"/>
      <c r="O20" s="35">
        <v>18019</v>
      </c>
      <c r="P20" s="34">
        <v>439075</v>
      </c>
      <c r="Q20" s="34">
        <v>17509</v>
      </c>
      <c r="R20" s="34">
        <v>7061</v>
      </c>
      <c r="S20" s="35">
        <v>463645</v>
      </c>
      <c r="T20" s="34">
        <v>5653</v>
      </c>
      <c r="U20" s="34"/>
      <c r="V20" s="34">
        <v>3794</v>
      </c>
      <c r="W20" s="34">
        <v>68442</v>
      </c>
      <c r="X20" s="34">
        <v>11820</v>
      </c>
      <c r="Y20" s="34">
        <v>8796</v>
      </c>
      <c r="Z20" s="34"/>
      <c r="AA20" s="34">
        <v>56392</v>
      </c>
      <c r="AB20" s="34">
        <v>45941</v>
      </c>
      <c r="AC20" s="34">
        <v>19040</v>
      </c>
      <c r="AD20" s="34">
        <v>93728</v>
      </c>
      <c r="AE20" s="34">
        <v>445</v>
      </c>
      <c r="AF20" s="35">
        <v>314051</v>
      </c>
      <c r="AG20" s="36">
        <v>795715</v>
      </c>
    </row>
    <row r="21" spans="2:33" x14ac:dyDescent="0.25">
      <c r="B21" s="38" t="s">
        <v>16</v>
      </c>
      <c r="C21" s="39"/>
      <c r="D21" s="40"/>
      <c r="E21" s="40"/>
      <c r="F21" s="40">
        <v>4299</v>
      </c>
      <c r="G21" s="40">
        <v>3873</v>
      </c>
      <c r="H21" s="40">
        <v>13265</v>
      </c>
      <c r="I21" s="40">
        <v>97</v>
      </c>
      <c r="J21" s="40">
        <v>48228</v>
      </c>
      <c r="K21" s="40"/>
      <c r="L21" s="40"/>
      <c r="M21" s="40">
        <v>452</v>
      </c>
      <c r="N21" s="40"/>
      <c r="O21" s="40">
        <v>70214</v>
      </c>
      <c r="P21" s="40">
        <v>643802</v>
      </c>
      <c r="Q21" s="40">
        <v>41465</v>
      </c>
      <c r="R21" s="40">
        <v>19060</v>
      </c>
      <c r="S21" s="40">
        <v>704327</v>
      </c>
      <c r="T21" s="40">
        <v>14385</v>
      </c>
      <c r="U21" s="40"/>
      <c r="V21" s="40">
        <v>13970</v>
      </c>
      <c r="W21" s="40">
        <v>170443</v>
      </c>
      <c r="X21" s="40">
        <v>32461</v>
      </c>
      <c r="Y21" s="40">
        <v>14885</v>
      </c>
      <c r="Z21" s="40">
        <v>91</v>
      </c>
      <c r="AA21" s="40">
        <v>121002</v>
      </c>
      <c r="AB21" s="40">
        <v>97277</v>
      </c>
      <c r="AC21" s="40">
        <v>48148</v>
      </c>
      <c r="AD21" s="40">
        <v>211342</v>
      </c>
      <c r="AE21" s="40">
        <f>SUM(AE18:AE20)</f>
        <v>1236</v>
      </c>
      <c r="AF21" s="40">
        <v>725240</v>
      </c>
      <c r="AG21" s="41">
        <v>1499781</v>
      </c>
    </row>
    <row r="22" spans="2:33" x14ac:dyDescent="0.25">
      <c r="B22" s="37" t="s">
        <v>17</v>
      </c>
      <c r="C22" s="33" t="s">
        <v>17</v>
      </c>
      <c r="D22" s="34"/>
      <c r="E22" s="34">
        <v>3569</v>
      </c>
      <c r="F22" s="34"/>
      <c r="G22" s="34"/>
      <c r="H22" s="34"/>
      <c r="I22" s="34"/>
      <c r="J22" s="34"/>
      <c r="K22" s="34"/>
      <c r="L22" s="34"/>
      <c r="M22" s="34"/>
      <c r="N22" s="34">
        <v>49</v>
      </c>
      <c r="O22" s="35">
        <v>3618</v>
      </c>
      <c r="P22" s="34">
        <v>76976</v>
      </c>
      <c r="Q22" s="34">
        <v>17230</v>
      </c>
      <c r="R22" s="34"/>
      <c r="S22" s="35">
        <v>94206</v>
      </c>
      <c r="T22" s="34"/>
      <c r="U22" s="34"/>
      <c r="V22" s="34"/>
      <c r="W22" s="34">
        <v>13286</v>
      </c>
      <c r="X22" s="34"/>
      <c r="Y22" s="34"/>
      <c r="Z22" s="34"/>
      <c r="AA22" s="34">
        <v>110058</v>
      </c>
      <c r="AB22" s="34">
        <v>108572</v>
      </c>
      <c r="AC22" s="34">
        <v>25964</v>
      </c>
      <c r="AD22" s="34">
        <v>282340</v>
      </c>
      <c r="AE22" s="34">
        <v>4767</v>
      </c>
      <c r="AF22" s="35">
        <v>544987</v>
      </c>
      <c r="AG22" s="36">
        <v>642811</v>
      </c>
    </row>
    <row r="23" spans="2:33" x14ac:dyDescent="0.25">
      <c r="B23" s="38" t="s">
        <v>18</v>
      </c>
      <c r="C23" s="39"/>
      <c r="D23" s="40"/>
      <c r="E23" s="40">
        <v>3569</v>
      </c>
      <c r="F23" s="40"/>
      <c r="G23" s="40"/>
      <c r="H23" s="40"/>
      <c r="I23" s="40"/>
      <c r="J23" s="40"/>
      <c r="K23" s="40"/>
      <c r="L23" s="40"/>
      <c r="M23" s="40"/>
      <c r="N23" s="40">
        <v>49</v>
      </c>
      <c r="O23" s="40">
        <v>3618</v>
      </c>
      <c r="P23" s="40">
        <v>76976</v>
      </c>
      <c r="Q23" s="40">
        <v>17230</v>
      </c>
      <c r="R23" s="40"/>
      <c r="S23" s="40">
        <v>94206</v>
      </c>
      <c r="T23" s="40"/>
      <c r="U23" s="40"/>
      <c r="V23" s="40"/>
      <c r="W23" s="40">
        <v>13286</v>
      </c>
      <c r="X23" s="40"/>
      <c r="Y23" s="40"/>
      <c r="Z23" s="40"/>
      <c r="AA23" s="40">
        <v>110058</v>
      </c>
      <c r="AB23" s="40">
        <v>108572</v>
      </c>
      <c r="AC23" s="40">
        <v>25964</v>
      </c>
      <c r="AD23" s="40">
        <v>282340</v>
      </c>
      <c r="AE23" s="40">
        <v>4767</v>
      </c>
      <c r="AF23" s="40">
        <v>544987</v>
      </c>
      <c r="AG23" s="41">
        <v>642811</v>
      </c>
    </row>
    <row r="24" spans="2:33" x14ac:dyDescent="0.25">
      <c r="B24" s="32" t="s">
        <v>19</v>
      </c>
      <c r="C24" s="33" t="s">
        <v>20</v>
      </c>
      <c r="D24" s="34">
        <v>23</v>
      </c>
      <c r="E24" s="34"/>
      <c r="F24" s="34"/>
      <c r="G24" s="34">
        <v>195</v>
      </c>
      <c r="H24" s="34"/>
      <c r="I24" s="34">
        <v>73</v>
      </c>
      <c r="J24" s="34">
        <v>6955</v>
      </c>
      <c r="K24" s="34"/>
      <c r="L24" s="34">
        <v>309</v>
      </c>
      <c r="M24" s="34"/>
      <c r="N24" s="34"/>
      <c r="O24" s="35">
        <v>7555</v>
      </c>
      <c r="P24" s="34">
        <v>198159</v>
      </c>
      <c r="Q24" s="34">
        <v>4994</v>
      </c>
      <c r="R24" s="34">
        <v>2701</v>
      </c>
      <c r="S24" s="35">
        <v>205854</v>
      </c>
      <c r="T24" s="34">
        <v>7109</v>
      </c>
      <c r="U24" s="34"/>
      <c r="V24" s="34">
        <v>967</v>
      </c>
      <c r="W24" s="34">
        <v>101</v>
      </c>
      <c r="X24" s="34">
        <v>6050</v>
      </c>
      <c r="Y24" s="34">
        <v>17374</v>
      </c>
      <c r="Z24" s="34"/>
      <c r="AA24" s="34">
        <v>101600</v>
      </c>
      <c r="AB24" s="34">
        <v>32677</v>
      </c>
      <c r="AC24" s="34">
        <v>18093</v>
      </c>
      <c r="AD24" s="34">
        <v>187105</v>
      </c>
      <c r="AE24" s="34">
        <v>113</v>
      </c>
      <c r="AF24" s="35">
        <v>371189</v>
      </c>
      <c r="AG24" s="36">
        <v>584598</v>
      </c>
    </row>
    <row r="25" spans="2:33" x14ac:dyDescent="0.25">
      <c r="B25" s="32"/>
      <c r="C25" s="33" t="s">
        <v>21</v>
      </c>
      <c r="D25" s="34"/>
      <c r="E25" s="34"/>
      <c r="F25" s="34">
        <v>1489</v>
      </c>
      <c r="G25" s="34">
        <v>15</v>
      </c>
      <c r="H25" s="34">
        <v>136</v>
      </c>
      <c r="I25" s="34"/>
      <c r="J25" s="34">
        <v>6433</v>
      </c>
      <c r="K25" s="34"/>
      <c r="L25" s="34">
        <v>14</v>
      </c>
      <c r="M25" s="34"/>
      <c r="N25" s="34"/>
      <c r="O25" s="35">
        <v>8087</v>
      </c>
      <c r="P25" s="34">
        <v>74671</v>
      </c>
      <c r="Q25" s="34">
        <v>3799</v>
      </c>
      <c r="R25" s="34">
        <v>1131</v>
      </c>
      <c r="S25" s="35">
        <v>79601</v>
      </c>
      <c r="T25" s="34">
        <v>1924</v>
      </c>
      <c r="U25" s="34">
        <v>102</v>
      </c>
      <c r="V25" s="34">
        <v>858</v>
      </c>
      <c r="W25" s="34">
        <v>1084</v>
      </c>
      <c r="X25" s="34">
        <v>4718</v>
      </c>
      <c r="Y25" s="34">
        <v>4242</v>
      </c>
      <c r="Z25" s="34"/>
      <c r="AA25" s="34">
        <v>23082</v>
      </c>
      <c r="AB25" s="34">
        <v>19482</v>
      </c>
      <c r="AC25" s="34">
        <v>2625</v>
      </c>
      <c r="AD25" s="34">
        <v>264364</v>
      </c>
      <c r="AE25" s="34">
        <v>205</v>
      </c>
      <c r="AF25" s="35">
        <v>322686</v>
      </c>
      <c r="AG25" s="36">
        <v>410374</v>
      </c>
    </row>
    <row r="26" spans="2:33" x14ac:dyDescent="0.25">
      <c r="B26" s="37"/>
      <c r="C26" s="33" t="s">
        <v>22</v>
      </c>
      <c r="D26" s="34">
        <v>16</v>
      </c>
      <c r="E26" s="34"/>
      <c r="F26" s="34">
        <v>801</v>
      </c>
      <c r="G26" s="34">
        <v>543</v>
      </c>
      <c r="H26" s="34">
        <v>273</v>
      </c>
      <c r="I26" s="34">
        <v>58</v>
      </c>
      <c r="J26" s="34">
        <v>13443</v>
      </c>
      <c r="K26" s="34"/>
      <c r="L26" s="34">
        <v>597</v>
      </c>
      <c r="M26" s="34"/>
      <c r="N26" s="34"/>
      <c r="O26" s="35">
        <v>15731</v>
      </c>
      <c r="P26" s="34">
        <v>158101</v>
      </c>
      <c r="Q26" s="34">
        <v>8221</v>
      </c>
      <c r="R26" s="34">
        <v>4012</v>
      </c>
      <c r="S26" s="35">
        <v>170334</v>
      </c>
      <c r="T26" s="34">
        <v>41217</v>
      </c>
      <c r="U26" s="34">
        <v>844</v>
      </c>
      <c r="V26" s="34">
        <v>1173</v>
      </c>
      <c r="W26" s="34">
        <v>576</v>
      </c>
      <c r="X26" s="34">
        <v>23723</v>
      </c>
      <c r="Y26" s="34">
        <v>18578</v>
      </c>
      <c r="Z26" s="34"/>
      <c r="AA26" s="34">
        <v>48370</v>
      </c>
      <c r="AB26" s="34">
        <v>36890</v>
      </c>
      <c r="AC26" s="34">
        <v>10568</v>
      </c>
      <c r="AD26" s="34">
        <v>188469</v>
      </c>
      <c r="AE26" s="34">
        <v>2164</v>
      </c>
      <c r="AF26" s="35">
        <v>372572</v>
      </c>
      <c r="AG26" s="36">
        <v>558637</v>
      </c>
    </row>
    <row r="27" spans="2:33" x14ac:dyDescent="0.25">
      <c r="B27" s="38" t="s">
        <v>23</v>
      </c>
      <c r="C27" s="39"/>
      <c r="D27" s="40">
        <v>39</v>
      </c>
      <c r="E27" s="40"/>
      <c r="F27" s="40">
        <v>2290</v>
      </c>
      <c r="G27" s="40">
        <v>753</v>
      </c>
      <c r="H27" s="40">
        <v>409</v>
      </c>
      <c r="I27" s="40">
        <v>131</v>
      </c>
      <c r="J27" s="40">
        <v>26831</v>
      </c>
      <c r="K27" s="40"/>
      <c r="L27" s="40">
        <v>920</v>
      </c>
      <c r="M27" s="40"/>
      <c r="N27" s="40"/>
      <c r="O27" s="40">
        <v>31373</v>
      </c>
      <c r="P27" s="40">
        <v>430931</v>
      </c>
      <c r="Q27" s="40">
        <v>17014</v>
      </c>
      <c r="R27" s="40">
        <v>7844</v>
      </c>
      <c r="S27" s="40">
        <v>455789</v>
      </c>
      <c r="T27" s="40">
        <v>50250</v>
      </c>
      <c r="U27" s="40">
        <v>946</v>
      </c>
      <c r="V27" s="40">
        <v>2998</v>
      </c>
      <c r="W27" s="40">
        <v>1761</v>
      </c>
      <c r="X27" s="40">
        <v>34491</v>
      </c>
      <c r="Y27" s="40">
        <v>40194</v>
      </c>
      <c r="Z27" s="40"/>
      <c r="AA27" s="40">
        <v>173052</v>
      </c>
      <c r="AB27" s="40">
        <v>89049</v>
      </c>
      <c r="AC27" s="40">
        <v>31286</v>
      </c>
      <c r="AD27" s="40">
        <v>639938</v>
      </c>
      <c r="AE27" s="40">
        <v>2482</v>
      </c>
      <c r="AF27" s="40">
        <v>1066447</v>
      </c>
      <c r="AG27" s="41">
        <v>1553609</v>
      </c>
    </row>
    <row r="28" spans="2:33" x14ac:dyDescent="0.25">
      <c r="B28" s="37" t="s">
        <v>24</v>
      </c>
      <c r="C28" s="33" t="s">
        <v>207</v>
      </c>
      <c r="D28" s="34">
        <v>70</v>
      </c>
      <c r="E28" s="34"/>
      <c r="F28" s="34"/>
      <c r="G28" s="34"/>
      <c r="H28" s="34"/>
      <c r="I28" s="34"/>
      <c r="J28" s="34"/>
      <c r="K28" s="34"/>
      <c r="L28" s="34">
        <v>103</v>
      </c>
      <c r="M28" s="34"/>
      <c r="N28" s="34"/>
      <c r="O28" s="35">
        <v>173</v>
      </c>
      <c r="P28" s="34"/>
      <c r="Q28" s="34"/>
      <c r="R28" s="34"/>
      <c r="S28" s="35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6">
        <v>173</v>
      </c>
    </row>
    <row r="29" spans="2:33" x14ac:dyDescent="0.25">
      <c r="B29" s="38" t="s">
        <v>26</v>
      </c>
      <c r="C29" s="39"/>
      <c r="D29" s="40">
        <v>70</v>
      </c>
      <c r="E29" s="40"/>
      <c r="F29" s="40"/>
      <c r="G29" s="40"/>
      <c r="H29" s="40"/>
      <c r="I29" s="40"/>
      <c r="J29" s="40"/>
      <c r="K29" s="40"/>
      <c r="L29" s="40">
        <v>103</v>
      </c>
      <c r="M29" s="40"/>
      <c r="N29" s="40"/>
      <c r="O29" s="40">
        <v>173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1">
        <v>173</v>
      </c>
    </row>
    <row r="30" spans="2:33" x14ac:dyDescent="0.25">
      <c r="B30" s="37" t="s">
        <v>27</v>
      </c>
      <c r="C30" s="33" t="s">
        <v>27</v>
      </c>
      <c r="D30" s="34"/>
      <c r="E30" s="34"/>
      <c r="F30" s="34"/>
      <c r="G30" s="34">
        <v>219</v>
      </c>
      <c r="H30" s="34">
        <v>529</v>
      </c>
      <c r="I30" s="34"/>
      <c r="J30" s="34">
        <v>2513</v>
      </c>
      <c r="K30" s="34">
        <v>28</v>
      </c>
      <c r="L30" s="34"/>
      <c r="M30" s="34">
        <v>12</v>
      </c>
      <c r="N30" s="34"/>
      <c r="O30" s="35">
        <v>3301</v>
      </c>
      <c r="P30" s="34"/>
      <c r="Q30" s="34">
        <v>267</v>
      </c>
      <c r="R30" s="34">
        <v>1048</v>
      </c>
      <c r="S30" s="35">
        <v>1315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6">
        <v>4616</v>
      </c>
    </row>
    <row r="31" spans="2:33" x14ac:dyDescent="0.25">
      <c r="B31" s="38" t="s">
        <v>28</v>
      </c>
      <c r="C31" s="39"/>
      <c r="D31" s="40"/>
      <c r="E31" s="40"/>
      <c r="F31" s="40"/>
      <c r="G31" s="40">
        <v>219</v>
      </c>
      <c r="H31" s="40">
        <v>529</v>
      </c>
      <c r="I31" s="40"/>
      <c r="J31" s="40">
        <v>2513</v>
      </c>
      <c r="K31" s="40">
        <v>28</v>
      </c>
      <c r="L31" s="40"/>
      <c r="M31" s="40">
        <v>12</v>
      </c>
      <c r="N31" s="40"/>
      <c r="O31" s="40">
        <v>3301</v>
      </c>
      <c r="P31" s="40"/>
      <c r="Q31" s="40">
        <v>267</v>
      </c>
      <c r="R31" s="40">
        <v>1048</v>
      </c>
      <c r="S31" s="40">
        <v>1315</v>
      </c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>
        <v>4616</v>
      </c>
    </row>
    <row r="32" spans="2:33" x14ac:dyDescent="0.25">
      <c r="B32" s="32" t="s">
        <v>29</v>
      </c>
      <c r="C32" s="33" t="s">
        <v>30</v>
      </c>
      <c r="D32" s="34"/>
      <c r="E32" s="34"/>
      <c r="F32" s="34">
        <v>416</v>
      </c>
      <c r="G32" s="34">
        <v>884</v>
      </c>
      <c r="H32" s="34">
        <v>489</v>
      </c>
      <c r="I32" s="34">
        <v>287</v>
      </c>
      <c r="J32" s="34">
        <v>5587</v>
      </c>
      <c r="K32" s="34"/>
      <c r="L32" s="34">
        <v>148</v>
      </c>
      <c r="M32" s="34"/>
      <c r="N32" s="34"/>
      <c r="O32" s="35">
        <v>7811</v>
      </c>
      <c r="P32" s="34">
        <v>27158</v>
      </c>
      <c r="Q32" s="34">
        <v>5298</v>
      </c>
      <c r="R32" s="34">
        <v>4051</v>
      </c>
      <c r="S32" s="35">
        <v>36507</v>
      </c>
      <c r="T32" s="34">
        <v>1477</v>
      </c>
      <c r="U32" s="34"/>
      <c r="V32" s="34">
        <v>1000</v>
      </c>
      <c r="W32" s="34">
        <v>7546</v>
      </c>
      <c r="X32" s="34">
        <v>1357</v>
      </c>
      <c r="Y32" s="34"/>
      <c r="Z32" s="34">
        <v>1196</v>
      </c>
      <c r="AA32" s="34">
        <v>24972</v>
      </c>
      <c r="AB32" s="34">
        <v>14401</v>
      </c>
      <c r="AC32" s="34">
        <v>3813</v>
      </c>
      <c r="AD32" s="34">
        <v>21911</v>
      </c>
      <c r="AE32" s="34"/>
      <c r="AF32" s="35">
        <v>77673</v>
      </c>
      <c r="AG32" s="36">
        <v>121991</v>
      </c>
    </row>
    <row r="33" spans="2:33" x14ac:dyDescent="0.25">
      <c r="B33" s="32"/>
      <c r="C33" s="33" t="s">
        <v>31</v>
      </c>
      <c r="D33" s="34"/>
      <c r="E33" s="34"/>
      <c r="F33" s="34">
        <v>7</v>
      </c>
      <c r="G33" s="34">
        <v>944</v>
      </c>
      <c r="H33" s="34">
        <v>7983</v>
      </c>
      <c r="I33" s="34">
        <v>227</v>
      </c>
      <c r="J33" s="34">
        <v>7901</v>
      </c>
      <c r="K33" s="34">
        <v>6</v>
      </c>
      <c r="L33" s="34">
        <v>2</v>
      </c>
      <c r="M33" s="34"/>
      <c r="N33" s="34"/>
      <c r="O33" s="35">
        <v>17070</v>
      </c>
      <c r="P33" s="34">
        <v>53910</v>
      </c>
      <c r="Q33" s="34">
        <v>7498</v>
      </c>
      <c r="R33" s="34">
        <v>3414</v>
      </c>
      <c r="S33" s="35">
        <v>64822</v>
      </c>
      <c r="T33" s="34">
        <v>1378</v>
      </c>
      <c r="U33" s="34"/>
      <c r="V33" s="34">
        <v>12814</v>
      </c>
      <c r="W33" s="34">
        <v>146198</v>
      </c>
      <c r="X33" s="34">
        <v>4456</v>
      </c>
      <c r="Y33" s="34"/>
      <c r="Z33" s="34">
        <v>50</v>
      </c>
      <c r="AA33" s="34">
        <v>24032</v>
      </c>
      <c r="AB33" s="34">
        <v>42748</v>
      </c>
      <c r="AC33" s="34">
        <v>4810</v>
      </c>
      <c r="AD33" s="34">
        <v>18046</v>
      </c>
      <c r="AE33" s="34">
        <v>239</v>
      </c>
      <c r="AF33" s="35">
        <v>254771</v>
      </c>
      <c r="AG33" s="36">
        <v>336663</v>
      </c>
    </row>
    <row r="34" spans="2:33" x14ac:dyDescent="0.25">
      <c r="B34" s="32"/>
      <c r="C34" s="33" t="s">
        <v>32</v>
      </c>
      <c r="D34" s="34"/>
      <c r="E34" s="34"/>
      <c r="F34" s="34">
        <v>16</v>
      </c>
      <c r="G34" s="34">
        <v>607</v>
      </c>
      <c r="H34" s="34">
        <v>2385</v>
      </c>
      <c r="I34" s="34">
        <v>193</v>
      </c>
      <c r="J34" s="34">
        <v>4891</v>
      </c>
      <c r="K34" s="34">
        <v>24</v>
      </c>
      <c r="L34" s="34">
        <v>13</v>
      </c>
      <c r="M34" s="34">
        <v>518</v>
      </c>
      <c r="N34" s="34"/>
      <c r="O34" s="35">
        <v>8647</v>
      </c>
      <c r="P34" s="34">
        <v>19507</v>
      </c>
      <c r="Q34" s="34">
        <v>6111</v>
      </c>
      <c r="R34" s="34">
        <v>2696</v>
      </c>
      <c r="S34" s="35">
        <v>28314</v>
      </c>
      <c r="T34" s="34">
        <v>322</v>
      </c>
      <c r="U34" s="34"/>
      <c r="V34" s="34">
        <v>1685</v>
      </c>
      <c r="W34" s="34">
        <v>78981</v>
      </c>
      <c r="X34" s="34">
        <v>2824</v>
      </c>
      <c r="Y34" s="34"/>
      <c r="Z34" s="34">
        <v>27</v>
      </c>
      <c r="AA34" s="34">
        <v>5882</v>
      </c>
      <c r="AB34" s="34">
        <v>15367</v>
      </c>
      <c r="AC34" s="34">
        <v>1166</v>
      </c>
      <c r="AD34" s="34">
        <v>1033</v>
      </c>
      <c r="AE34" s="34">
        <v>1011</v>
      </c>
      <c r="AF34" s="35">
        <v>108298</v>
      </c>
      <c r="AG34" s="36">
        <v>145259</v>
      </c>
    </row>
    <row r="35" spans="2:33" x14ac:dyDescent="0.25">
      <c r="B35" s="32"/>
      <c r="C35" s="33" t="s">
        <v>33</v>
      </c>
      <c r="D35" s="34"/>
      <c r="E35" s="34"/>
      <c r="F35" s="34"/>
      <c r="G35" s="34">
        <v>829</v>
      </c>
      <c r="H35" s="34">
        <v>1080</v>
      </c>
      <c r="I35" s="34">
        <v>75</v>
      </c>
      <c r="J35" s="34">
        <v>1576</v>
      </c>
      <c r="K35" s="34">
        <v>19</v>
      </c>
      <c r="L35" s="34"/>
      <c r="M35" s="34">
        <v>27</v>
      </c>
      <c r="N35" s="34"/>
      <c r="O35" s="35">
        <v>3606</v>
      </c>
      <c r="P35" s="34">
        <v>41978</v>
      </c>
      <c r="Q35" s="34">
        <v>3455</v>
      </c>
      <c r="R35" s="34">
        <v>1613</v>
      </c>
      <c r="S35" s="35">
        <v>47046</v>
      </c>
      <c r="T35" s="34"/>
      <c r="U35" s="34"/>
      <c r="V35" s="34">
        <v>1894</v>
      </c>
      <c r="W35" s="34">
        <v>56582</v>
      </c>
      <c r="X35" s="34">
        <v>3770</v>
      </c>
      <c r="Y35" s="34"/>
      <c r="Z35" s="34">
        <v>501</v>
      </c>
      <c r="AA35" s="34">
        <v>20552</v>
      </c>
      <c r="AB35" s="34">
        <v>13077</v>
      </c>
      <c r="AC35" s="34">
        <v>2493</v>
      </c>
      <c r="AD35" s="34">
        <v>1587</v>
      </c>
      <c r="AE35" s="34">
        <v>1980</v>
      </c>
      <c r="AF35" s="35">
        <v>102436</v>
      </c>
      <c r="AG35" s="36">
        <v>153088</v>
      </c>
    </row>
    <row r="36" spans="2:33" x14ac:dyDescent="0.25">
      <c r="B36" s="32"/>
      <c r="C36" s="33" t="s">
        <v>34</v>
      </c>
      <c r="D36" s="34"/>
      <c r="E36" s="34"/>
      <c r="F36" s="34">
        <v>182</v>
      </c>
      <c r="G36" s="34">
        <v>651</v>
      </c>
      <c r="H36" s="34">
        <v>551</v>
      </c>
      <c r="I36" s="34">
        <v>226</v>
      </c>
      <c r="J36" s="34">
        <v>8866</v>
      </c>
      <c r="K36" s="34"/>
      <c r="L36" s="34">
        <v>111</v>
      </c>
      <c r="M36" s="34"/>
      <c r="N36" s="34"/>
      <c r="O36" s="35">
        <v>10587</v>
      </c>
      <c r="P36" s="34">
        <v>24506</v>
      </c>
      <c r="Q36" s="34">
        <v>12716</v>
      </c>
      <c r="R36" s="34">
        <v>10498</v>
      </c>
      <c r="S36" s="35">
        <v>47720</v>
      </c>
      <c r="T36" s="34">
        <v>4055</v>
      </c>
      <c r="U36" s="34"/>
      <c r="V36" s="34">
        <v>1889</v>
      </c>
      <c r="W36" s="34">
        <v>13210</v>
      </c>
      <c r="X36" s="34">
        <v>1449</v>
      </c>
      <c r="Y36" s="34"/>
      <c r="Z36" s="34">
        <v>1039</v>
      </c>
      <c r="AA36" s="34">
        <v>49171</v>
      </c>
      <c r="AB36" s="34">
        <v>46020</v>
      </c>
      <c r="AC36" s="34">
        <v>13225</v>
      </c>
      <c r="AD36" s="34">
        <v>17342</v>
      </c>
      <c r="AE36" s="34">
        <v>548</v>
      </c>
      <c r="AF36" s="35">
        <v>147948</v>
      </c>
      <c r="AG36" s="36">
        <v>206255</v>
      </c>
    </row>
    <row r="37" spans="2:33" x14ac:dyDescent="0.25">
      <c r="B37" s="32"/>
      <c r="C37" s="33" t="s">
        <v>35</v>
      </c>
      <c r="D37" s="34"/>
      <c r="E37" s="34"/>
      <c r="F37" s="34">
        <v>8</v>
      </c>
      <c r="G37" s="34">
        <v>214</v>
      </c>
      <c r="H37" s="34">
        <v>1524</v>
      </c>
      <c r="I37" s="34">
        <v>114</v>
      </c>
      <c r="J37" s="34">
        <v>1837</v>
      </c>
      <c r="K37" s="34"/>
      <c r="L37" s="34">
        <v>17</v>
      </c>
      <c r="M37" s="34"/>
      <c r="N37" s="34"/>
      <c r="O37" s="35">
        <v>3714</v>
      </c>
      <c r="P37" s="34">
        <v>25661</v>
      </c>
      <c r="Q37" s="34">
        <v>3606</v>
      </c>
      <c r="R37" s="34">
        <v>1338</v>
      </c>
      <c r="S37" s="35">
        <v>30605</v>
      </c>
      <c r="T37" s="34">
        <v>39</v>
      </c>
      <c r="U37" s="34"/>
      <c r="V37" s="34">
        <v>691</v>
      </c>
      <c r="W37" s="34">
        <v>8460</v>
      </c>
      <c r="X37" s="34">
        <v>1574</v>
      </c>
      <c r="Y37" s="34"/>
      <c r="Z37" s="34">
        <v>2031</v>
      </c>
      <c r="AA37" s="34">
        <v>10341</v>
      </c>
      <c r="AB37" s="34">
        <v>7205</v>
      </c>
      <c r="AC37" s="34">
        <v>2085</v>
      </c>
      <c r="AD37" s="34">
        <v>2506</v>
      </c>
      <c r="AE37" s="34">
        <v>11036</v>
      </c>
      <c r="AF37" s="35">
        <v>45968</v>
      </c>
      <c r="AG37" s="36">
        <v>80287</v>
      </c>
    </row>
    <row r="38" spans="2:33" x14ac:dyDescent="0.25">
      <c r="B38" s="32"/>
      <c r="C38" s="33" t="s">
        <v>36</v>
      </c>
      <c r="D38" s="34"/>
      <c r="E38" s="34"/>
      <c r="F38" s="34"/>
      <c r="G38" s="34">
        <v>5504</v>
      </c>
      <c r="H38" s="34">
        <v>6299</v>
      </c>
      <c r="I38" s="34"/>
      <c r="J38" s="34">
        <v>4116</v>
      </c>
      <c r="K38" s="34"/>
      <c r="L38" s="34"/>
      <c r="M38" s="34"/>
      <c r="N38" s="34"/>
      <c r="O38" s="35">
        <v>15919</v>
      </c>
      <c r="P38" s="34">
        <v>7971</v>
      </c>
      <c r="Q38" s="34">
        <v>12298</v>
      </c>
      <c r="R38" s="34">
        <v>2963</v>
      </c>
      <c r="S38" s="35">
        <v>23232</v>
      </c>
      <c r="T38" s="34">
        <v>193</v>
      </c>
      <c r="U38" s="34"/>
      <c r="V38" s="34">
        <v>5161</v>
      </c>
      <c r="W38" s="34">
        <v>64310</v>
      </c>
      <c r="X38" s="34">
        <v>1033</v>
      </c>
      <c r="Y38" s="34"/>
      <c r="Z38" s="34"/>
      <c r="AA38" s="34">
        <v>8297</v>
      </c>
      <c r="AB38" s="34">
        <v>18660</v>
      </c>
      <c r="AC38" s="34">
        <v>3256</v>
      </c>
      <c r="AD38" s="34">
        <v>23833</v>
      </c>
      <c r="AE38" s="34">
        <v>1256</v>
      </c>
      <c r="AF38" s="35">
        <v>125999</v>
      </c>
      <c r="AG38" s="36">
        <v>165150</v>
      </c>
    </row>
    <row r="39" spans="2:33" x14ac:dyDescent="0.25">
      <c r="B39" s="32"/>
      <c r="C39" s="33" t="s">
        <v>37</v>
      </c>
      <c r="D39" s="34"/>
      <c r="E39" s="34"/>
      <c r="F39" s="34"/>
      <c r="G39" s="34">
        <v>172</v>
      </c>
      <c r="H39" s="34">
        <v>293</v>
      </c>
      <c r="I39" s="34">
        <v>99</v>
      </c>
      <c r="J39" s="34">
        <v>1047</v>
      </c>
      <c r="K39" s="34">
        <v>3</v>
      </c>
      <c r="L39" s="34">
        <v>77</v>
      </c>
      <c r="M39" s="34"/>
      <c r="N39" s="34"/>
      <c r="O39" s="35">
        <v>1691</v>
      </c>
      <c r="P39" s="34">
        <v>121742</v>
      </c>
      <c r="Q39" s="34">
        <v>9000</v>
      </c>
      <c r="R39" s="34">
        <v>1846</v>
      </c>
      <c r="S39" s="35">
        <v>132588</v>
      </c>
      <c r="T39" s="34">
        <v>30</v>
      </c>
      <c r="U39" s="34"/>
      <c r="V39" s="34">
        <v>674</v>
      </c>
      <c r="W39" s="34">
        <v>18901</v>
      </c>
      <c r="X39" s="34">
        <v>4056</v>
      </c>
      <c r="Y39" s="34"/>
      <c r="Z39" s="34">
        <v>3</v>
      </c>
      <c r="AA39" s="34">
        <v>41383</v>
      </c>
      <c r="AB39" s="34">
        <v>10433</v>
      </c>
      <c r="AC39" s="34">
        <v>4670</v>
      </c>
      <c r="AD39" s="34">
        <v>5175</v>
      </c>
      <c r="AE39" s="34">
        <v>1377</v>
      </c>
      <c r="AF39" s="35">
        <v>86702</v>
      </c>
      <c r="AG39" s="36">
        <v>220981</v>
      </c>
    </row>
    <row r="40" spans="2:33" x14ac:dyDescent="0.25">
      <c r="B40" s="37"/>
      <c r="C40" s="33" t="s">
        <v>38</v>
      </c>
      <c r="D40" s="34"/>
      <c r="E40" s="34"/>
      <c r="F40" s="34"/>
      <c r="G40" s="34">
        <v>1507</v>
      </c>
      <c r="H40" s="34">
        <v>1320</v>
      </c>
      <c r="I40" s="34">
        <v>13</v>
      </c>
      <c r="J40" s="34">
        <v>5408</v>
      </c>
      <c r="K40" s="34">
        <v>30</v>
      </c>
      <c r="L40" s="34"/>
      <c r="M40" s="34"/>
      <c r="N40" s="34"/>
      <c r="O40" s="35">
        <v>8278</v>
      </c>
      <c r="P40" s="34">
        <v>55133</v>
      </c>
      <c r="Q40" s="34">
        <v>11062</v>
      </c>
      <c r="R40" s="34">
        <v>4003</v>
      </c>
      <c r="S40" s="35">
        <v>70198</v>
      </c>
      <c r="T40" s="34">
        <v>1333</v>
      </c>
      <c r="U40" s="34"/>
      <c r="V40" s="34">
        <v>1610</v>
      </c>
      <c r="W40" s="34">
        <v>29151</v>
      </c>
      <c r="X40" s="34">
        <v>2751</v>
      </c>
      <c r="Y40" s="34"/>
      <c r="Z40" s="34"/>
      <c r="AA40" s="34">
        <v>21814</v>
      </c>
      <c r="AB40" s="34">
        <v>15652</v>
      </c>
      <c r="AC40" s="34">
        <v>6592</v>
      </c>
      <c r="AD40" s="34">
        <v>1665</v>
      </c>
      <c r="AE40" s="34">
        <v>1219</v>
      </c>
      <c r="AF40" s="35">
        <v>81787</v>
      </c>
      <c r="AG40" s="36">
        <v>160263</v>
      </c>
    </row>
    <row r="41" spans="2:33" x14ac:dyDescent="0.25">
      <c r="B41" s="38" t="s">
        <v>39</v>
      </c>
      <c r="C41" s="39"/>
      <c r="D41" s="40"/>
      <c r="E41" s="40"/>
      <c r="F41" s="40">
        <v>629</v>
      </c>
      <c r="G41" s="40">
        <v>11312</v>
      </c>
      <c r="H41" s="40">
        <v>21924</v>
      </c>
      <c r="I41" s="40">
        <v>1234</v>
      </c>
      <c r="J41" s="40">
        <v>41229</v>
      </c>
      <c r="K41" s="40">
        <v>82</v>
      </c>
      <c r="L41" s="40">
        <v>368</v>
      </c>
      <c r="M41" s="40">
        <v>545</v>
      </c>
      <c r="N41" s="40"/>
      <c r="O41" s="40">
        <v>77323</v>
      </c>
      <c r="P41" s="40">
        <v>377566</v>
      </c>
      <c r="Q41" s="40">
        <v>71044</v>
      </c>
      <c r="R41" s="40">
        <v>32422</v>
      </c>
      <c r="S41" s="40">
        <v>481032</v>
      </c>
      <c r="T41" s="40">
        <v>8827</v>
      </c>
      <c r="U41" s="40"/>
      <c r="V41" s="40">
        <v>27418</v>
      </c>
      <c r="W41" s="40">
        <v>423339</v>
      </c>
      <c r="X41" s="40">
        <v>23270</v>
      </c>
      <c r="Y41" s="40"/>
      <c r="Z41" s="40">
        <v>4847</v>
      </c>
      <c r="AA41" s="40">
        <v>206444</v>
      </c>
      <c r="AB41" s="40">
        <v>183563</v>
      </c>
      <c r="AC41" s="40">
        <v>42110</v>
      </c>
      <c r="AD41" s="40">
        <v>93098</v>
      </c>
      <c r="AE41" s="40">
        <v>18666</v>
      </c>
      <c r="AF41" s="40">
        <v>1031582</v>
      </c>
      <c r="AG41" s="41">
        <v>1589937</v>
      </c>
    </row>
    <row r="42" spans="2:33" x14ac:dyDescent="0.25">
      <c r="B42" s="32" t="s">
        <v>40</v>
      </c>
      <c r="C42" s="33" t="s">
        <v>41</v>
      </c>
      <c r="D42" s="34"/>
      <c r="E42" s="34"/>
      <c r="F42" s="34">
        <v>894</v>
      </c>
      <c r="G42" s="34">
        <v>2286</v>
      </c>
      <c r="H42" s="34">
        <v>90</v>
      </c>
      <c r="I42" s="34">
        <v>105</v>
      </c>
      <c r="J42" s="34">
        <v>11349</v>
      </c>
      <c r="K42" s="34"/>
      <c r="L42" s="34">
        <v>909</v>
      </c>
      <c r="M42" s="34"/>
      <c r="N42" s="34"/>
      <c r="O42" s="35">
        <v>15633</v>
      </c>
      <c r="P42" s="34">
        <v>447108</v>
      </c>
      <c r="Q42" s="34">
        <v>31809</v>
      </c>
      <c r="R42" s="34">
        <v>9081</v>
      </c>
      <c r="S42" s="35">
        <v>487998</v>
      </c>
      <c r="T42" s="34">
        <v>2200</v>
      </c>
      <c r="U42" s="34"/>
      <c r="V42" s="34">
        <v>183</v>
      </c>
      <c r="W42" s="34">
        <v>600</v>
      </c>
      <c r="X42" s="34">
        <v>23202</v>
      </c>
      <c r="Y42" s="34">
        <v>2022</v>
      </c>
      <c r="Z42" s="34">
        <v>15658</v>
      </c>
      <c r="AA42" s="34">
        <v>66114</v>
      </c>
      <c r="AB42" s="34">
        <v>274755</v>
      </c>
      <c r="AC42" s="34">
        <v>6425</v>
      </c>
      <c r="AD42" s="34">
        <v>39411</v>
      </c>
      <c r="AE42" s="34"/>
      <c r="AF42" s="35">
        <v>430570</v>
      </c>
      <c r="AG42" s="36">
        <v>934201</v>
      </c>
    </row>
    <row r="43" spans="2:33" x14ac:dyDescent="0.25">
      <c r="B43" s="32"/>
      <c r="C43" s="33" t="s">
        <v>42</v>
      </c>
      <c r="D43" s="34"/>
      <c r="E43" s="34"/>
      <c r="F43" s="34">
        <v>15</v>
      </c>
      <c r="G43" s="34">
        <v>31739</v>
      </c>
      <c r="H43" s="34">
        <v>860</v>
      </c>
      <c r="I43" s="34">
        <v>991</v>
      </c>
      <c r="J43" s="34">
        <v>12532</v>
      </c>
      <c r="K43" s="34"/>
      <c r="L43" s="34">
        <v>1099</v>
      </c>
      <c r="M43" s="34"/>
      <c r="N43" s="34"/>
      <c r="O43" s="35">
        <v>47236</v>
      </c>
      <c r="P43" s="34">
        <v>514986</v>
      </c>
      <c r="Q43" s="34">
        <v>83835</v>
      </c>
      <c r="R43" s="34">
        <v>17245</v>
      </c>
      <c r="S43" s="35">
        <v>616066</v>
      </c>
      <c r="T43" s="34">
        <v>5547</v>
      </c>
      <c r="U43" s="34">
        <v>350</v>
      </c>
      <c r="V43" s="34">
        <v>648</v>
      </c>
      <c r="W43" s="34">
        <v>21744</v>
      </c>
      <c r="X43" s="34">
        <v>46047</v>
      </c>
      <c r="Y43" s="34">
        <v>2987</v>
      </c>
      <c r="Z43" s="34">
        <v>19503</v>
      </c>
      <c r="AA43" s="34">
        <v>244537</v>
      </c>
      <c r="AB43" s="34">
        <v>417832</v>
      </c>
      <c r="AC43" s="34">
        <v>74669</v>
      </c>
      <c r="AD43" s="34">
        <v>130298</v>
      </c>
      <c r="AE43" s="34"/>
      <c r="AF43" s="35">
        <v>964162</v>
      </c>
      <c r="AG43" s="36">
        <v>1627464</v>
      </c>
    </row>
    <row r="44" spans="2:33" x14ac:dyDescent="0.25">
      <c r="B44" s="32"/>
      <c r="C44" s="33" t="s">
        <v>43</v>
      </c>
      <c r="D44" s="34"/>
      <c r="E44" s="34"/>
      <c r="F44" s="34">
        <v>162</v>
      </c>
      <c r="G44" s="34">
        <v>6661</v>
      </c>
      <c r="H44" s="34">
        <v>3317</v>
      </c>
      <c r="I44" s="34">
        <v>5450</v>
      </c>
      <c r="J44" s="34">
        <v>18188</v>
      </c>
      <c r="K44" s="34"/>
      <c r="L44" s="34">
        <v>923</v>
      </c>
      <c r="M44" s="34"/>
      <c r="N44" s="34"/>
      <c r="O44" s="35">
        <v>34701</v>
      </c>
      <c r="P44" s="34">
        <v>655042</v>
      </c>
      <c r="Q44" s="34">
        <v>25787</v>
      </c>
      <c r="R44" s="34">
        <v>10526</v>
      </c>
      <c r="S44" s="35">
        <v>691355</v>
      </c>
      <c r="T44" s="34">
        <v>830</v>
      </c>
      <c r="U44" s="34"/>
      <c r="V44" s="34">
        <v>763</v>
      </c>
      <c r="W44" s="34">
        <v>23887</v>
      </c>
      <c r="X44" s="34">
        <v>13182</v>
      </c>
      <c r="Y44" s="34">
        <v>15914</v>
      </c>
      <c r="Z44" s="34">
        <v>8821</v>
      </c>
      <c r="AA44" s="34">
        <v>65862</v>
      </c>
      <c r="AB44" s="34">
        <v>56405</v>
      </c>
      <c r="AC44" s="34">
        <v>17486</v>
      </c>
      <c r="AD44" s="34">
        <v>64420</v>
      </c>
      <c r="AE44" s="34"/>
      <c r="AF44" s="35">
        <v>267570</v>
      </c>
      <c r="AG44" s="36">
        <v>993626</v>
      </c>
    </row>
    <row r="45" spans="2:33" x14ac:dyDescent="0.25">
      <c r="B45" s="32"/>
      <c r="C45" s="33" t="s">
        <v>44</v>
      </c>
      <c r="D45" s="34"/>
      <c r="E45" s="34"/>
      <c r="F45" s="34">
        <v>103</v>
      </c>
      <c r="G45" s="34">
        <v>5859</v>
      </c>
      <c r="H45" s="34">
        <v>5534</v>
      </c>
      <c r="I45" s="34">
        <v>961</v>
      </c>
      <c r="J45" s="34">
        <v>11357</v>
      </c>
      <c r="K45" s="34"/>
      <c r="L45" s="34">
        <v>638</v>
      </c>
      <c r="M45" s="34"/>
      <c r="N45" s="34"/>
      <c r="O45" s="35">
        <v>24452</v>
      </c>
      <c r="P45" s="34">
        <v>84656</v>
      </c>
      <c r="Q45" s="34">
        <v>13633</v>
      </c>
      <c r="R45" s="34">
        <v>5328</v>
      </c>
      <c r="S45" s="35">
        <v>103617</v>
      </c>
      <c r="T45" s="34">
        <v>1009</v>
      </c>
      <c r="U45" s="34"/>
      <c r="V45" s="34">
        <v>2064</v>
      </c>
      <c r="W45" s="34">
        <v>74842</v>
      </c>
      <c r="X45" s="34">
        <v>6505</v>
      </c>
      <c r="Y45" s="34">
        <v>591</v>
      </c>
      <c r="Z45" s="34">
        <v>1378</v>
      </c>
      <c r="AA45" s="34">
        <v>74260</v>
      </c>
      <c r="AB45" s="34">
        <v>106535</v>
      </c>
      <c r="AC45" s="34">
        <v>17106</v>
      </c>
      <c r="AD45" s="34">
        <v>75349</v>
      </c>
      <c r="AE45" s="34"/>
      <c r="AF45" s="35">
        <v>359639</v>
      </c>
      <c r="AG45" s="36">
        <v>487708</v>
      </c>
    </row>
    <row r="46" spans="2:33" x14ac:dyDescent="0.25">
      <c r="B46" s="37"/>
      <c r="C46" s="33" t="s">
        <v>45</v>
      </c>
      <c r="D46" s="34"/>
      <c r="E46" s="34"/>
      <c r="F46" s="34">
        <v>1</v>
      </c>
      <c r="G46" s="34">
        <v>12112</v>
      </c>
      <c r="H46" s="34">
        <v>1239</v>
      </c>
      <c r="I46" s="34">
        <v>1346</v>
      </c>
      <c r="J46" s="34">
        <v>13431</v>
      </c>
      <c r="K46" s="34"/>
      <c r="L46" s="34">
        <v>915</v>
      </c>
      <c r="M46" s="34"/>
      <c r="N46" s="34"/>
      <c r="O46" s="35">
        <v>29044</v>
      </c>
      <c r="P46" s="34">
        <v>731416</v>
      </c>
      <c r="Q46" s="34">
        <v>48589</v>
      </c>
      <c r="R46" s="34">
        <v>15159</v>
      </c>
      <c r="S46" s="35">
        <v>795164</v>
      </c>
      <c r="T46" s="34">
        <v>11960</v>
      </c>
      <c r="U46" s="34">
        <v>55</v>
      </c>
      <c r="V46" s="34">
        <v>14</v>
      </c>
      <c r="W46" s="34">
        <v>15138</v>
      </c>
      <c r="X46" s="34">
        <v>57871</v>
      </c>
      <c r="Y46" s="34">
        <v>18509</v>
      </c>
      <c r="Z46" s="34">
        <v>9544</v>
      </c>
      <c r="AA46" s="34">
        <v>202855</v>
      </c>
      <c r="AB46" s="34">
        <v>234730</v>
      </c>
      <c r="AC46" s="34">
        <v>33914</v>
      </c>
      <c r="AD46" s="34">
        <v>222310</v>
      </c>
      <c r="AE46" s="34"/>
      <c r="AF46" s="35">
        <v>806900</v>
      </c>
      <c r="AG46" s="36">
        <v>1631108</v>
      </c>
    </row>
    <row r="47" spans="2:33" x14ac:dyDescent="0.25">
      <c r="B47" s="38" t="s">
        <v>46</v>
      </c>
      <c r="C47" s="39"/>
      <c r="D47" s="40"/>
      <c r="E47" s="40"/>
      <c r="F47" s="40">
        <v>1175</v>
      </c>
      <c r="G47" s="40">
        <v>58657</v>
      </c>
      <c r="H47" s="40">
        <v>11040</v>
      </c>
      <c r="I47" s="40">
        <v>8853</v>
      </c>
      <c r="J47" s="40">
        <v>66857</v>
      </c>
      <c r="K47" s="40"/>
      <c r="L47" s="40">
        <v>4484</v>
      </c>
      <c r="M47" s="40"/>
      <c r="N47" s="40"/>
      <c r="O47" s="40">
        <v>151066</v>
      </c>
      <c r="P47" s="40">
        <v>2433208</v>
      </c>
      <c r="Q47" s="40">
        <v>203653</v>
      </c>
      <c r="R47" s="40">
        <v>57339</v>
      </c>
      <c r="S47" s="40">
        <v>2694200</v>
      </c>
      <c r="T47" s="40">
        <v>21546</v>
      </c>
      <c r="U47" s="40">
        <v>405</v>
      </c>
      <c r="V47" s="40">
        <v>3672</v>
      </c>
      <c r="W47" s="40">
        <v>136211</v>
      </c>
      <c r="X47" s="40">
        <v>146807</v>
      </c>
      <c r="Y47" s="40">
        <v>40023</v>
      </c>
      <c r="Z47" s="40">
        <v>54904</v>
      </c>
      <c r="AA47" s="40">
        <v>653628</v>
      </c>
      <c r="AB47" s="40">
        <v>1090257</v>
      </c>
      <c r="AC47" s="40">
        <v>149600</v>
      </c>
      <c r="AD47" s="40">
        <v>531788</v>
      </c>
      <c r="AE47" s="40"/>
      <c r="AF47" s="40">
        <v>2828841</v>
      </c>
      <c r="AG47" s="41">
        <v>5674107</v>
      </c>
    </row>
    <row r="48" spans="2:33" x14ac:dyDescent="0.25">
      <c r="B48" s="32" t="s">
        <v>47</v>
      </c>
      <c r="C48" s="33" t="s">
        <v>48</v>
      </c>
      <c r="D48" s="34"/>
      <c r="E48" s="34"/>
      <c r="F48" s="34">
        <v>36</v>
      </c>
      <c r="G48" s="34">
        <v>364</v>
      </c>
      <c r="H48" s="34">
        <v>1327</v>
      </c>
      <c r="I48" s="34">
        <v>21</v>
      </c>
      <c r="J48" s="34">
        <v>18364</v>
      </c>
      <c r="K48" s="34"/>
      <c r="L48" s="34">
        <v>3</v>
      </c>
      <c r="M48" s="34">
        <v>142</v>
      </c>
      <c r="N48" s="34"/>
      <c r="O48" s="35">
        <v>20257</v>
      </c>
      <c r="P48" s="34">
        <v>18620</v>
      </c>
      <c r="Q48" s="34">
        <v>1234</v>
      </c>
      <c r="R48" s="34">
        <v>2437</v>
      </c>
      <c r="S48" s="35">
        <v>22291</v>
      </c>
      <c r="T48" s="34">
        <v>1317</v>
      </c>
      <c r="U48" s="34">
        <v>181</v>
      </c>
      <c r="V48" s="34">
        <v>5156</v>
      </c>
      <c r="W48" s="34">
        <v>4407</v>
      </c>
      <c r="X48" s="34">
        <v>7310</v>
      </c>
      <c r="Y48" s="34">
        <v>9867</v>
      </c>
      <c r="Z48" s="34">
        <v>11373</v>
      </c>
      <c r="AA48" s="34">
        <v>65361</v>
      </c>
      <c r="AB48" s="34">
        <v>29232</v>
      </c>
      <c r="AC48" s="34">
        <v>5168</v>
      </c>
      <c r="AD48" s="34">
        <v>25423</v>
      </c>
      <c r="AE48" s="34"/>
      <c r="AF48" s="35">
        <v>164795</v>
      </c>
      <c r="AG48" s="36">
        <v>207343</v>
      </c>
    </row>
    <row r="49" spans="2:33" x14ac:dyDescent="0.25">
      <c r="B49" s="32"/>
      <c r="C49" s="33" t="s">
        <v>318</v>
      </c>
      <c r="D49" s="34"/>
      <c r="E49" s="34"/>
      <c r="F49" s="34"/>
      <c r="G49" s="34">
        <v>357</v>
      </c>
      <c r="H49" s="34">
        <v>1379</v>
      </c>
      <c r="I49" s="34">
        <v>268</v>
      </c>
      <c r="J49" s="34">
        <v>20203</v>
      </c>
      <c r="K49" s="34"/>
      <c r="L49" s="34">
        <v>534</v>
      </c>
      <c r="M49" s="34">
        <v>382</v>
      </c>
      <c r="N49" s="34"/>
      <c r="O49" s="35">
        <v>23123</v>
      </c>
      <c r="P49" s="34">
        <v>7593</v>
      </c>
      <c r="Q49" s="34">
        <v>1556</v>
      </c>
      <c r="R49" s="34">
        <v>1271</v>
      </c>
      <c r="S49" s="35">
        <v>10420</v>
      </c>
      <c r="T49" s="34">
        <v>4850</v>
      </c>
      <c r="U49" s="34">
        <v>407</v>
      </c>
      <c r="V49" s="34">
        <v>4266</v>
      </c>
      <c r="W49" s="34">
        <v>2360</v>
      </c>
      <c r="X49" s="34">
        <v>1368</v>
      </c>
      <c r="Y49" s="34">
        <v>9188</v>
      </c>
      <c r="Z49" s="34">
        <v>6573</v>
      </c>
      <c r="AA49" s="34">
        <v>27879</v>
      </c>
      <c r="AB49" s="34">
        <v>12589</v>
      </c>
      <c r="AC49" s="34">
        <v>4394</v>
      </c>
      <c r="AD49" s="34">
        <v>43906</v>
      </c>
      <c r="AE49" s="34"/>
      <c r="AF49" s="35">
        <v>117780</v>
      </c>
      <c r="AG49" s="36">
        <v>151323</v>
      </c>
    </row>
    <row r="50" spans="2:33" x14ac:dyDescent="0.25">
      <c r="B50" s="32"/>
      <c r="C50" s="33" t="s">
        <v>319</v>
      </c>
      <c r="D50" s="34"/>
      <c r="E50" s="34"/>
      <c r="F50" s="34"/>
      <c r="G50" s="34">
        <v>937</v>
      </c>
      <c r="H50" s="34">
        <v>1649</v>
      </c>
      <c r="I50" s="34">
        <v>207</v>
      </c>
      <c r="J50" s="34">
        <v>13304</v>
      </c>
      <c r="K50" s="34"/>
      <c r="L50" s="34">
        <v>191</v>
      </c>
      <c r="M50" s="34">
        <v>237</v>
      </c>
      <c r="N50" s="34"/>
      <c r="O50" s="35">
        <v>16525</v>
      </c>
      <c r="P50" s="34">
        <v>104896</v>
      </c>
      <c r="Q50" s="34">
        <v>2376</v>
      </c>
      <c r="R50" s="34">
        <v>3158</v>
      </c>
      <c r="S50" s="35">
        <v>110430</v>
      </c>
      <c r="T50" s="34">
        <v>1698</v>
      </c>
      <c r="U50" s="34">
        <v>238</v>
      </c>
      <c r="V50" s="34">
        <v>2034</v>
      </c>
      <c r="W50" s="34">
        <v>17842</v>
      </c>
      <c r="X50" s="34">
        <v>18096</v>
      </c>
      <c r="Y50" s="34">
        <v>18890</v>
      </c>
      <c r="Z50" s="34">
        <v>785</v>
      </c>
      <c r="AA50" s="34">
        <v>40090</v>
      </c>
      <c r="AB50" s="34">
        <v>36038</v>
      </c>
      <c r="AC50" s="34">
        <v>11091</v>
      </c>
      <c r="AD50" s="34">
        <v>152718</v>
      </c>
      <c r="AE50" s="34"/>
      <c r="AF50" s="35">
        <v>299520</v>
      </c>
      <c r="AG50" s="36">
        <v>426475</v>
      </c>
    </row>
    <row r="51" spans="2:33" x14ac:dyDescent="0.25">
      <c r="B51" s="37"/>
      <c r="C51" s="33" t="s">
        <v>51</v>
      </c>
      <c r="D51" s="34"/>
      <c r="E51" s="34"/>
      <c r="F51" s="34">
        <v>251</v>
      </c>
      <c r="G51" s="34">
        <v>2</v>
      </c>
      <c r="H51" s="34">
        <v>307</v>
      </c>
      <c r="I51" s="34">
        <v>24</v>
      </c>
      <c r="J51" s="34">
        <v>6314</v>
      </c>
      <c r="K51" s="34"/>
      <c r="L51" s="34"/>
      <c r="M51" s="34">
        <v>3</v>
      </c>
      <c r="N51" s="34"/>
      <c r="O51" s="35">
        <v>6901</v>
      </c>
      <c r="P51" s="34">
        <v>64538</v>
      </c>
      <c r="Q51" s="34">
        <v>1229</v>
      </c>
      <c r="R51" s="34">
        <v>1761</v>
      </c>
      <c r="S51" s="35">
        <v>67528</v>
      </c>
      <c r="T51" s="34">
        <v>40174</v>
      </c>
      <c r="U51" s="34">
        <v>431</v>
      </c>
      <c r="V51" s="34">
        <v>1393</v>
      </c>
      <c r="W51" s="34">
        <v>1733</v>
      </c>
      <c r="X51" s="34">
        <v>7957</v>
      </c>
      <c r="Y51" s="34">
        <v>36553</v>
      </c>
      <c r="Z51" s="34">
        <v>829</v>
      </c>
      <c r="AA51" s="34">
        <v>63396</v>
      </c>
      <c r="AB51" s="34">
        <v>22899</v>
      </c>
      <c r="AC51" s="34">
        <v>7203</v>
      </c>
      <c r="AD51" s="34">
        <v>306986</v>
      </c>
      <c r="AE51" s="34"/>
      <c r="AF51" s="35">
        <v>489554</v>
      </c>
      <c r="AG51" s="36">
        <v>563983</v>
      </c>
    </row>
    <row r="52" spans="2:33" x14ac:dyDescent="0.25">
      <c r="B52" s="38" t="s">
        <v>52</v>
      </c>
      <c r="C52" s="39"/>
      <c r="D52" s="40"/>
      <c r="E52" s="40"/>
      <c r="F52" s="40">
        <v>287</v>
      </c>
      <c r="G52" s="40">
        <v>1660</v>
      </c>
      <c r="H52" s="40">
        <v>4662</v>
      </c>
      <c r="I52" s="40">
        <v>520</v>
      </c>
      <c r="J52" s="40">
        <v>58185</v>
      </c>
      <c r="K52" s="40"/>
      <c r="L52" s="40">
        <v>728</v>
      </c>
      <c r="M52" s="40">
        <v>764</v>
      </c>
      <c r="N52" s="40"/>
      <c r="O52" s="40">
        <v>66806</v>
      </c>
      <c r="P52" s="40">
        <v>195647</v>
      </c>
      <c r="Q52" s="40">
        <v>6395</v>
      </c>
      <c r="R52" s="40">
        <v>8627</v>
      </c>
      <c r="S52" s="40">
        <v>210669</v>
      </c>
      <c r="T52" s="40">
        <v>48039</v>
      </c>
      <c r="U52" s="40">
        <v>1257</v>
      </c>
      <c r="V52" s="40">
        <v>12849</v>
      </c>
      <c r="W52" s="40">
        <v>26342</v>
      </c>
      <c r="X52" s="40">
        <v>34731</v>
      </c>
      <c r="Y52" s="40">
        <v>74498</v>
      </c>
      <c r="Z52" s="40">
        <v>19560</v>
      </c>
      <c r="AA52" s="40">
        <v>196726</v>
      </c>
      <c r="AB52" s="40">
        <v>100758</v>
      </c>
      <c r="AC52" s="40">
        <v>27856</v>
      </c>
      <c r="AD52" s="40">
        <v>529033</v>
      </c>
      <c r="AE52" s="40"/>
      <c r="AF52" s="40">
        <v>1071649</v>
      </c>
      <c r="AG52" s="41">
        <v>1349124</v>
      </c>
    </row>
    <row r="53" spans="2:33" x14ac:dyDescent="0.25">
      <c r="B53" s="32" t="s">
        <v>53</v>
      </c>
      <c r="C53" s="33" t="s">
        <v>54</v>
      </c>
      <c r="D53" s="34">
        <v>12</v>
      </c>
      <c r="E53" s="34"/>
      <c r="F53" s="34"/>
      <c r="G53" s="34">
        <v>10932</v>
      </c>
      <c r="H53" s="34">
        <v>63</v>
      </c>
      <c r="I53" s="34">
        <v>1602</v>
      </c>
      <c r="J53" s="34">
        <v>9253</v>
      </c>
      <c r="K53" s="34"/>
      <c r="L53" s="34">
        <v>485</v>
      </c>
      <c r="M53" s="34"/>
      <c r="N53" s="34"/>
      <c r="O53" s="35">
        <v>22347</v>
      </c>
      <c r="P53" s="34">
        <v>29817</v>
      </c>
      <c r="Q53" s="34">
        <v>49693</v>
      </c>
      <c r="R53" s="34">
        <v>19722</v>
      </c>
      <c r="S53" s="35">
        <v>99232</v>
      </c>
      <c r="T53" s="34">
        <v>13136</v>
      </c>
      <c r="U53" s="34"/>
      <c r="V53" s="34"/>
      <c r="W53" s="34">
        <v>38782</v>
      </c>
      <c r="X53" s="34">
        <v>13973</v>
      </c>
      <c r="Y53" s="34">
        <v>33583</v>
      </c>
      <c r="Z53" s="34">
        <v>2006</v>
      </c>
      <c r="AA53" s="34">
        <v>104773</v>
      </c>
      <c r="AB53" s="34">
        <v>136030</v>
      </c>
      <c r="AC53" s="34">
        <v>57323</v>
      </c>
      <c r="AD53" s="34">
        <v>370875</v>
      </c>
      <c r="AE53" s="34"/>
      <c r="AF53" s="35">
        <v>770481</v>
      </c>
      <c r="AG53" s="36">
        <v>892060</v>
      </c>
    </row>
    <row r="54" spans="2:33" x14ac:dyDescent="0.25">
      <c r="B54" s="37"/>
      <c r="C54" s="33" t="s">
        <v>55</v>
      </c>
      <c r="D54" s="34">
        <v>23</v>
      </c>
      <c r="E54" s="34"/>
      <c r="F54" s="34">
        <v>367</v>
      </c>
      <c r="G54" s="34">
        <v>26918</v>
      </c>
      <c r="H54" s="34">
        <v>428</v>
      </c>
      <c r="I54" s="34">
        <v>1500</v>
      </c>
      <c r="J54" s="34">
        <v>15066</v>
      </c>
      <c r="K54" s="34"/>
      <c r="L54" s="34">
        <v>1331</v>
      </c>
      <c r="M54" s="34"/>
      <c r="N54" s="34"/>
      <c r="O54" s="35">
        <v>45633</v>
      </c>
      <c r="P54" s="34">
        <v>19549</v>
      </c>
      <c r="Q54" s="34">
        <v>17400</v>
      </c>
      <c r="R54" s="34">
        <v>17097</v>
      </c>
      <c r="S54" s="35">
        <v>54046</v>
      </c>
      <c r="T54" s="34">
        <v>12097</v>
      </c>
      <c r="U54" s="34"/>
      <c r="V54" s="34"/>
      <c r="W54" s="34">
        <v>22619</v>
      </c>
      <c r="X54" s="34">
        <v>2172</v>
      </c>
      <c r="Y54" s="34">
        <v>17871</v>
      </c>
      <c r="Z54" s="34">
        <v>810</v>
      </c>
      <c r="AA54" s="34">
        <v>83881</v>
      </c>
      <c r="AB54" s="34">
        <v>146223</v>
      </c>
      <c r="AC54" s="34">
        <v>19088</v>
      </c>
      <c r="AD54" s="34">
        <v>219290</v>
      </c>
      <c r="AE54" s="34"/>
      <c r="AF54" s="35">
        <v>524051</v>
      </c>
      <c r="AG54" s="36">
        <v>623730</v>
      </c>
    </row>
    <row r="55" spans="2:33" x14ac:dyDescent="0.25">
      <c r="B55" s="38" t="s">
        <v>56</v>
      </c>
      <c r="C55" s="39"/>
      <c r="D55" s="40">
        <v>35</v>
      </c>
      <c r="E55" s="40"/>
      <c r="F55" s="40">
        <v>367</v>
      </c>
      <c r="G55" s="40">
        <v>37850</v>
      </c>
      <c r="H55" s="40">
        <v>491</v>
      </c>
      <c r="I55" s="40">
        <v>3102</v>
      </c>
      <c r="J55" s="40">
        <v>24319</v>
      </c>
      <c r="K55" s="40"/>
      <c r="L55" s="40">
        <v>1816</v>
      </c>
      <c r="M55" s="40"/>
      <c r="N55" s="40"/>
      <c r="O55" s="40">
        <v>67980</v>
      </c>
      <c r="P55" s="40">
        <v>49366</v>
      </c>
      <c r="Q55" s="40">
        <v>67093</v>
      </c>
      <c r="R55" s="40">
        <v>36819</v>
      </c>
      <c r="S55" s="40">
        <v>153278</v>
      </c>
      <c r="T55" s="40">
        <v>25233</v>
      </c>
      <c r="U55" s="40"/>
      <c r="V55" s="40"/>
      <c r="W55" s="40">
        <v>61401</v>
      </c>
      <c r="X55" s="40">
        <v>16145</v>
      </c>
      <c r="Y55" s="40">
        <v>51454</v>
      </c>
      <c r="Z55" s="40">
        <v>2816</v>
      </c>
      <c r="AA55" s="40">
        <v>188654</v>
      </c>
      <c r="AB55" s="40">
        <v>282253</v>
      </c>
      <c r="AC55" s="40">
        <v>76411</v>
      </c>
      <c r="AD55" s="40">
        <v>590165</v>
      </c>
      <c r="AE55" s="40"/>
      <c r="AF55" s="40">
        <v>1294532</v>
      </c>
      <c r="AG55" s="41">
        <v>1515790</v>
      </c>
    </row>
    <row r="56" spans="2:33" x14ac:dyDescent="0.25">
      <c r="B56" s="32" t="s">
        <v>57</v>
      </c>
      <c r="C56" s="33" t="s">
        <v>320</v>
      </c>
      <c r="D56" s="34"/>
      <c r="E56" s="34"/>
      <c r="F56" s="34"/>
      <c r="G56" s="34">
        <v>83</v>
      </c>
      <c r="H56" s="34">
        <v>1114</v>
      </c>
      <c r="I56" s="34"/>
      <c r="J56" s="34">
        <v>2341</v>
      </c>
      <c r="K56" s="34"/>
      <c r="L56" s="34"/>
      <c r="M56" s="34"/>
      <c r="N56" s="34"/>
      <c r="O56" s="35">
        <v>3538</v>
      </c>
      <c r="P56" s="34">
        <v>36866</v>
      </c>
      <c r="Q56" s="34">
        <v>1888</v>
      </c>
      <c r="R56" s="34"/>
      <c r="S56" s="35">
        <v>38754</v>
      </c>
      <c r="T56" s="34"/>
      <c r="U56" s="34"/>
      <c r="V56" s="34">
        <v>6559</v>
      </c>
      <c r="W56" s="34">
        <v>52</v>
      </c>
      <c r="X56" s="34"/>
      <c r="Y56" s="34"/>
      <c r="Z56" s="34">
        <v>4877</v>
      </c>
      <c r="AA56" s="34">
        <v>6934</v>
      </c>
      <c r="AB56" s="34">
        <v>16396</v>
      </c>
      <c r="AC56" s="34"/>
      <c r="AD56" s="34"/>
      <c r="AE56" s="34"/>
      <c r="AF56" s="35">
        <v>34818</v>
      </c>
      <c r="AG56" s="36">
        <v>77110</v>
      </c>
    </row>
    <row r="57" spans="2:33" x14ac:dyDescent="0.25">
      <c r="B57" s="32"/>
      <c r="C57" s="33" t="s">
        <v>59</v>
      </c>
      <c r="D57" s="34"/>
      <c r="E57" s="34"/>
      <c r="F57" s="34"/>
      <c r="G57" s="34">
        <v>4</v>
      </c>
      <c r="H57" s="34">
        <v>1250</v>
      </c>
      <c r="I57" s="34"/>
      <c r="J57" s="34">
        <v>6851</v>
      </c>
      <c r="K57" s="34"/>
      <c r="L57" s="34"/>
      <c r="M57" s="34"/>
      <c r="N57" s="34"/>
      <c r="O57" s="35">
        <v>8105</v>
      </c>
      <c r="P57" s="34"/>
      <c r="Q57" s="34"/>
      <c r="R57" s="34"/>
      <c r="S57" s="35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6">
        <v>8105</v>
      </c>
    </row>
    <row r="58" spans="2:33" x14ac:dyDescent="0.25">
      <c r="B58" s="32"/>
      <c r="C58" s="33" t="s">
        <v>321</v>
      </c>
      <c r="D58" s="34"/>
      <c r="E58" s="34"/>
      <c r="F58" s="34"/>
      <c r="G58" s="34">
        <v>86</v>
      </c>
      <c r="H58" s="34">
        <v>2318</v>
      </c>
      <c r="I58" s="34"/>
      <c r="J58" s="34">
        <v>5534</v>
      </c>
      <c r="K58" s="34"/>
      <c r="L58" s="34"/>
      <c r="M58" s="34"/>
      <c r="N58" s="34"/>
      <c r="O58" s="35">
        <v>7938</v>
      </c>
      <c r="P58" s="34">
        <v>21176</v>
      </c>
      <c r="Q58" s="34">
        <v>2210</v>
      </c>
      <c r="R58" s="34"/>
      <c r="S58" s="35">
        <v>23386</v>
      </c>
      <c r="T58" s="34"/>
      <c r="U58" s="34"/>
      <c r="V58" s="34">
        <v>9704</v>
      </c>
      <c r="W58" s="34">
        <v>12873</v>
      </c>
      <c r="X58" s="34"/>
      <c r="Y58" s="34"/>
      <c r="Z58" s="34"/>
      <c r="AA58" s="34">
        <v>6603</v>
      </c>
      <c r="AB58" s="34">
        <v>9483</v>
      </c>
      <c r="AC58" s="34">
        <v>3817</v>
      </c>
      <c r="AD58" s="34"/>
      <c r="AE58" s="34"/>
      <c r="AF58" s="35">
        <v>42480</v>
      </c>
      <c r="AG58" s="36">
        <v>73804</v>
      </c>
    </row>
    <row r="59" spans="2:33" x14ac:dyDescent="0.25">
      <c r="B59" s="37"/>
      <c r="C59" s="33" t="s">
        <v>61</v>
      </c>
      <c r="D59" s="34"/>
      <c r="E59" s="34"/>
      <c r="F59" s="34"/>
      <c r="G59" s="34"/>
      <c r="H59" s="34">
        <v>190</v>
      </c>
      <c r="I59" s="34"/>
      <c r="J59" s="34">
        <v>1392</v>
      </c>
      <c r="K59" s="34"/>
      <c r="L59" s="34"/>
      <c r="M59" s="34"/>
      <c r="N59" s="34"/>
      <c r="O59" s="35">
        <v>1582</v>
      </c>
      <c r="P59" s="34">
        <v>8072</v>
      </c>
      <c r="Q59" s="34">
        <v>33</v>
      </c>
      <c r="R59" s="34">
        <v>413</v>
      </c>
      <c r="S59" s="35">
        <v>8518</v>
      </c>
      <c r="T59" s="34">
        <v>39</v>
      </c>
      <c r="U59" s="34"/>
      <c r="V59" s="34">
        <v>467</v>
      </c>
      <c r="W59" s="34">
        <v>33</v>
      </c>
      <c r="X59" s="34"/>
      <c r="Y59" s="34"/>
      <c r="Z59" s="34">
        <v>478</v>
      </c>
      <c r="AA59" s="34">
        <v>356</v>
      </c>
      <c r="AB59" s="34">
        <v>1904</v>
      </c>
      <c r="AC59" s="34">
        <v>94</v>
      </c>
      <c r="AD59" s="34">
        <v>26</v>
      </c>
      <c r="AE59" s="34"/>
      <c r="AF59" s="35">
        <v>3397</v>
      </c>
      <c r="AG59" s="36">
        <v>13497</v>
      </c>
    </row>
    <row r="60" spans="2:33" x14ac:dyDescent="0.25">
      <c r="B60" s="38" t="s">
        <v>62</v>
      </c>
      <c r="C60" s="39"/>
      <c r="D60" s="40"/>
      <c r="E60" s="40"/>
      <c r="F60" s="40"/>
      <c r="G60" s="40">
        <v>173</v>
      </c>
      <c r="H60" s="40">
        <v>4872</v>
      </c>
      <c r="I60" s="40"/>
      <c r="J60" s="40">
        <v>16118</v>
      </c>
      <c r="K60" s="40"/>
      <c r="L60" s="40"/>
      <c r="M60" s="40"/>
      <c r="N60" s="40"/>
      <c r="O60" s="40">
        <v>21163</v>
      </c>
      <c r="P60" s="40">
        <v>66114</v>
      </c>
      <c r="Q60" s="40">
        <v>4131</v>
      </c>
      <c r="R60" s="40">
        <v>413</v>
      </c>
      <c r="S60" s="40">
        <v>70658</v>
      </c>
      <c r="T60" s="40">
        <v>39</v>
      </c>
      <c r="U60" s="40"/>
      <c r="V60" s="40">
        <v>16730</v>
      </c>
      <c r="W60" s="40">
        <v>12958</v>
      </c>
      <c r="X60" s="40"/>
      <c r="Y60" s="40"/>
      <c r="Z60" s="40">
        <v>5355</v>
      </c>
      <c r="AA60" s="40">
        <v>13893</v>
      </c>
      <c r="AB60" s="40">
        <v>27783</v>
      </c>
      <c r="AC60" s="40">
        <v>3911</v>
      </c>
      <c r="AD60" s="40">
        <v>26</v>
      </c>
      <c r="AE60" s="40"/>
      <c r="AF60" s="40">
        <v>80695</v>
      </c>
      <c r="AG60" s="41">
        <v>172516</v>
      </c>
    </row>
    <row r="61" spans="2:33" x14ac:dyDescent="0.25">
      <c r="B61" s="37" t="s">
        <v>63</v>
      </c>
      <c r="C61" s="33" t="s">
        <v>63</v>
      </c>
      <c r="D61" s="34"/>
      <c r="E61" s="34"/>
      <c r="F61" s="34"/>
      <c r="G61" s="34">
        <v>2107</v>
      </c>
      <c r="H61" s="34">
        <v>1201</v>
      </c>
      <c r="I61" s="34"/>
      <c r="J61" s="34">
        <v>2901</v>
      </c>
      <c r="K61" s="34"/>
      <c r="L61" s="34"/>
      <c r="M61" s="34"/>
      <c r="N61" s="34"/>
      <c r="O61" s="35">
        <v>6209</v>
      </c>
      <c r="P61" s="34">
        <v>98402</v>
      </c>
      <c r="Q61" s="34">
        <v>3059</v>
      </c>
      <c r="R61" s="34">
        <v>493</v>
      </c>
      <c r="S61" s="35">
        <v>101954</v>
      </c>
      <c r="T61" s="34">
        <v>269</v>
      </c>
      <c r="U61" s="34"/>
      <c r="V61" s="34">
        <v>1065</v>
      </c>
      <c r="W61" s="34">
        <v>28443</v>
      </c>
      <c r="X61" s="34">
        <v>1341</v>
      </c>
      <c r="Y61" s="34">
        <v>6571</v>
      </c>
      <c r="Z61" s="34"/>
      <c r="AA61" s="34">
        <v>15050</v>
      </c>
      <c r="AB61" s="34">
        <v>10313</v>
      </c>
      <c r="AC61" s="34">
        <v>256</v>
      </c>
      <c r="AD61" s="34">
        <v>85830</v>
      </c>
      <c r="AE61" s="34"/>
      <c r="AF61" s="35">
        <v>149138</v>
      </c>
      <c r="AG61" s="36">
        <v>257301</v>
      </c>
    </row>
    <row r="62" spans="2:33" x14ac:dyDescent="0.25">
      <c r="B62" s="38" t="s">
        <v>64</v>
      </c>
      <c r="C62" s="39"/>
      <c r="D62" s="40"/>
      <c r="E62" s="40"/>
      <c r="F62" s="40"/>
      <c r="G62" s="40">
        <v>2107</v>
      </c>
      <c r="H62" s="40">
        <v>1201</v>
      </c>
      <c r="I62" s="40"/>
      <c r="J62" s="40">
        <v>2901</v>
      </c>
      <c r="K62" s="40"/>
      <c r="L62" s="40"/>
      <c r="M62" s="40"/>
      <c r="N62" s="40"/>
      <c r="O62" s="40">
        <v>6209</v>
      </c>
      <c r="P62" s="40">
        <v>98402</v>
      </c>
      <c r="Q62" s="40">
        <v>3059</v>
      </c>
      <c r="R62" s="40">
        <v>493</v>
      </c>
      <c r="S62" s="40">
        <v>101954</v>
      </c>
      <c r="T62" s="40">
        <v>269</v>
      </c>
      <c r="U62" s="40"/>
      <c r="V62" s="40">
        <v>1065</v>
      </c>
      <c r="W62" s="40">
        <v>28443</v>
      </c>
      <c r="X62" s="40">
        <v>1341</v>
      </c>
      <c r="Y62" s="40">
        <v>6571</v>
      </c>
      <c r="Z62" s="40"/>
      <c r="AA62" s="40">
        <v>15050</v>
      </c>
      <c r="AB62" s="40">
        <v>10313</v>
      </c>
      <c r="AC62" s="40">
        <v>256</v>
      </c>
      <c r="AD62" s="40">
        <v>85830</v>
      </c>
      <c r="AE62" s="40"/>
      <c r="AF62" s="40">
        <v>149138</v>
      </c>
      <c r="AG62" s="41">
        <v>257301</v>
      </c>
    </row>
    <row r="63" spans="2:33" x14ac:dyDescent="0.25">
      <c r="B63" s="37" t="s">
        <v>65</v>
      </c>
      <c r="C63" s="33" t="s">
        <v>65</v>
      </c>
      <c r="D63" s="34"/>
      <c r="E63" s="34"/>
      <c r="F63" s="34">
        <v>43</v>
      </c>
      <c r="G63" s="34">
        <v>1941</v>
      </c>
      <c r="H63" s="34">
        <v>423</v>
      </c>
      <c r="I63" s="34">
        <v>1300</v>
      </c>
      <c r="J63" s="34">
        <v>6202</v>
      </c>
      <c r="K63" s="34"/>
      <c r="L63" s="34">
        <v>1012</v>
      </c>
      <c r="M63" s="34"/>
      <c r="N63" s="34"/>
      <c r="O63" s="35">
        <v>10921</v>
      </c>
      <c r="P63" s="34">
        <v>395914</v>
      </c>
      <c r="Q63" s="34">
        <v>23189</v>
      </c>
      <c r="R63" s="34"/>
      <c r="S63" s="35">
        <v>419103</v>
      </c>
      <c r="T63" s="34"/>
      <c r="U63" s="34"/>
      <c r="V63" s="34">
        <v>588</v>
      </c>
      <c r="W63" s="34">
        <v>5953</v>
      </c>
      <c r="X63" s="34">
        <v>25610</v>
      </c>
      <c r="Y63" s="34">
        <v>5237</v>
      </c>
      <c r="Z63" s="34">
        <v>15888</v>
      </c>
      <c r="AA63" s="34">
        <v>192245</v>
      </c>
      <c r="AB63" s="34">
        <v>303431</v>
      </c>
      <c r="AC63" s="34">
        <v>9054</v>
      </c>
      <c r="AD63" s="34">
        <v>32957</v>
      </c>
      <c r="AE63" s="34"/>
      <c r="AF63" s="35">
        <v>590963</v>
      </c>
      <c r="AG63" s="36">
        <v>1020987</v>
      </c>
    </row>
    <row r="64" spans="2:33" x14ac:dyDescent="0.25">
      <c r="B64" s="38" t="s">
        <v>66</v>
      </c>
      <c r="C64" s="39"/>
      <c r="D64" s="40"/>
      <c r="E64" s="40"/>
      <c r="F64" s="40">
        <v>43</v>
      </c>
      <c r="G64" s="40">
        <v>1941</v>
      </c>
      <c r="H64" s="40">
        <v>423</v>
      </c>
      <c r="I64" s="40">
        <v>1300</v>
      </c>
      <c r="J64" s="40">
        <v>6202</v>
      </c>
      <c r="K64" s="40"/>
      <c r="L64" s="40">
        <v>1012</v>
      </c>
      <c r="M64" s="40"/>
      <c r="N64" s="40"/>
      <c r="O64" s="40">
        <v>10921</v>
      </c>
      <c r="P64" s="40">
        <v>395914</v>
      </c>
      <c r="Q64" s="40">
        <v>23189</v>
      </c>
      <c r="R64" s="40"/>
      <c r="S64" s="40">
        <v>419103</v>
      </c>
      <c r="T64" s="40"/>
      <c r="U64" s="40"/>
      <c r="V64" s="40">
        <v>588</v>
      </c>
      <c r="W64" s="40">
        <v>5953</v>
      </c>
      <c r="X64" s="40">
        <v>25610</v>
      </c>
      <c r="Y64" s="40">
        <v>5237</v>
      </c>
      <c r="Z64" s="40">
        <v>15888</v>
      </c>
      <c r="AA64" s="40">
        <v>192245</v>
      </c>
      <c r="AB64" s="40">
        <v>303431</v>
      </c>
      <c r="AC64" s="40">
        <v>9054</v>
      </c>
      <c r="AD64" s="40">
        <v>32957</v>
      </c>
      <c r="AE64" s="40"/>
      <c r="AF64" s="40">
        <v>590963</v>
      </c>
      <c r="AG64" s="41">
        <v>1020987</v>
      </c>
    </row>
    <row r="65" spans="2:33" x14ac:dyDescent="0.25">
      <c r="B65" s="37" t="s">
        <v>67</v>
      </c>
      <c r="C65" s="33" t="s">
        <v>67</v>
      </c>
      <c r="D65" s="34">
        <v>46</v>
      </c>
      <c r="E65" s="34"/>
      <c r="F65" s="34">
        <v>80</v>
      </c>
      <c r="G65" s="34">
        <v>37</v>
      </c>
      <c r="H65" s="34"/>
      <c r="I65" s="34">
        <v>14</v>
      </c>
      <c r="J65" s="34">
        <v>8800</v>
      </c>
      <c r="K65" s="34"/>
      <c r="L65" s="34">
        <v>37</v>
      </c>
      <c r="M65" s="34"/>
      <c r="N65" s="34"/>
      <c r="O65" s="35">
        <v>9014</v>
      </c>
      <c r="P65" s="34">
        <v>51851</v>
      </c>
      <c r="Q65" s="34">
        <v>3938</v>
      </c>
      <c r="R65" s="34">
        <v>9680</v>
      </c>
      <c r="S65" s="35">
        <v>65469</v>
      </c>
      <c r="T65" s="34"/>
      <c r="U65" s="34"/>
      <c r="V65" s="34"/>
      <c r="W65" s="34">
        <v>447</v>
      </c>
      <c r="X65" s="34"/>
      <c r="Y65" s="34">
        <v>2413</v>
      </c>
      <c r="Z65" s="34">
        <v>969</v>
      </c>
      <c r="AA65" s="34">
        <v>27334</v>
      </c>
      <c r="AB65" s="34">
        <v>31858</v>
      </c>
      <c r="AC65" s="34">
        <v>6402</v>
      </c>
      <c r="AD65" s="34">
        <v>12564</v>
      </c>
      <c r="AE65" s="34"/>
      <c r="AF65" s="35">
        <v>81987</v>
      </c>
      <c r="AG65" s="36">
        <v>156470</v>
      </c>
    </row>
    <row r="66" spans="2:33" x14ac:dyDescent="0.25">
      <c r="B66" s="38" t="s">
        <v>68</v>
      </c>
      <c r="C66" s="39"/>
      <c r="D66" s="40">
        <v>46</v>
      </c>
      <c r="E66" s="40"/>
      <c r="F66" s="40">
        <v>80</v>
      </c>
      <c r="G66" s="40">
        <v>37</v>
      </c>
      <c r="H66" s="40"/>
      <c r="I66" s="40">
        <v>14</v>
      </c>
      <c r="J66" s="40">
        <v>8800</v>
      </c>
      <c r="K66" s="40"/>
      <c r="L66" s="40">
        <v>37</v>
      </c>
      <c r="M66" s="40"/>
      <c r="N66" s="40"/>
      <c r="O66" s="40">
        <v>9014</v>
      </c>
      <c r="P66" s="40">
        <v>51851</v>
      </c>
      <c r="Q66" s="40">
        <v>3938</v>
      </c>
      <c r="R66" s="40">
        <v>9680</v>
      </c>
      <c r="S66" s="40">
        <v>65469</v>
      </c>
      <c r="T66" s="40"/>
      <c r="U66" s="40"/>
      <c r="V66" s="40"/>
      <c r="W66" s="40">
        <v>447</v>
      </c>
      <c r="X66" s="40"/>
      <c r="Y66" s="40">
        <v>2413</v>
      </c>
      <c r="Z66" s="40">
        <v>969</v>
      </c>
      <c r="AA66" s="40">
        <v>27334</v>
      </c>
      <c r="AB66" s="40">
        <v>31858</v>
      </c>
      <c r="AC66" s="40">
        <v>6402</v>
      </c>
      <c r="AD66" s="40">
        <v>12564</v>
      </c>
      <c r="AE66" s="40"/>
      <c r="AF66" s="40">
        <v>81987</v>
      </c>
      <c r="AG66" s="41">
        <v>156470</v>
      </c>
    </row>
    <row r="67" spans="2:33" x14ac:dyDescent="0.25">
      <c r="B67" s="37" t="s">
        <v>69</v>
      </c>
      <c r="C67" s="33" t="s">
        <v>69</v>
      </c>
      <c r="D67" s="34"/>
      <c r="E67" s="34"/>
      <c r="F67" s="34"/>
      <c r="G67" s="34">
        <v>554</v>
      </c>
      <c r="H67" s="34">
        <v>2203</v>
      </c>
      <c r="I67" s="34">
        <v>4</v>
      </c>
      <c r="J67" s="34">
        <v>9867</v>
      </c>
      <c r="K67" s="34"/>
      <c r="L67" s="34"/>
      <c r="M67" s="34"/>
      <c r="N67" s="34"/>
      <c r="O67" s="35">
        <v>12628</v>
      </c>
      <c r="P67" s="34">
        <v>126538</v>
      </c>
      <c r="Q67" s="34">
        <v>1234</v>
      </c>
      <c r="R67" s="34">
        <v>2993</v>
      </c>
      <c r="S67" s="35">
        <v>130765</v>
      </c>
      <c r="T67" s="34">
        <v>3484</v>
      </c>
      <c r="U67" s="34"/>
      <c r="V67" s="34">
        <v>12100</v>
      </c>
      <c r="W67" s="34">
        <v>16813</v>
      </c>
      <c r="X67" s="34">
        <v>1684</v>
      </c>
      <c r="Y67" s="34"/>
      <c r="Z67" s="34">
        <v>2368</v>
      </c>
      <c r="AA67" s="34">
        <v>25698</v>
      </c>
      <c r="AB67" s="34">
        <v>4797</v>
      </c>
      <c r="AC67" s="34">
        <v>2037</v>
      </c>
      <c r="AD67" s="34">
        <v>149843</v>
      </c>
      <c r="AE67" s="34"/>
      <c r="AF67" s="35">
        <v>218824</v>
      </c>
      <c r="AG67" s="36">
        <v>362217</v>
      </c>
    </row>
    <row r="68" spans="2:33" x14ac:dyDescent="0.25">
      <c r="B68" s="38" t="s">
        <v>70</v>
      </c>
      <c r="C68" s="39"/>
      <c r="D68" s="40"/>
      <c r="E68" s="40"/>
      <c r="F68" s="40"/>
      <c r="G68" s="40">
        <v>554</v>
      </c>
      <c r="H68" s="40">
        <v>2203</v>
      </c>
      <c r="I68" s="40">
        <v>4</v>
      </c>
      <c r="J68" s="40">
        <v>9867</v>
      </c>
      <c r="K68" s="40"/>
      <c r="L68" s="40"/>
      <c r="M68" s="40"/>
      <c r="N68" s="40"/>
      <c r="O68" s="40">
        <v>12628</v>
      </c>
      <c r="P68" s="40">
        <v>126538</v>
      </c>
      <c r="Q68" s="40">
        <v>1234</v>
      </c>
      <c r="R68" s="40">
        <v>2993</v>
      </c>
      <c r="S68" s="40">
        <v>130765</v>
      </c>
      <c r="T68" s="40">
        <v>3484</v>
      </c>
      <c r="U68" s="40"/>
      <c r="V68" s="40">
        <v>12100</v>
      </c>
      <c r="W68" s="40">
        <v>16813</v>
      </c>
      <c r="X68" s="40">
        <v>1684</v>
      </c>
      <c r="Y68" s="40"/>
      <c r="Z68" s="40">
        <v>2368</v>
      </c>
      <c r="AA68" s="40">
        <v>25698</v>
      </c>
      <c r="AB68" s="40">
        <v>4797</v>
      </c>
      <c r="AC68" s="40">
        <v>2037</v>
      </c>
      <c r="AD68" s="40">
        <v>149843</v>
      </c>
      <c r="AE68" s="40"/>
      <c r="AF68" s="40">
        <v>218824</v>
      </c>
      <c r="AG68" s="41">
        <v>362217</v>
      </c>
    </row>
    <row r="69" spans="2:33" x14ac:dyDescent="0.25">
      <c r="B69" s="32" t="s">
        <v>71</v>
      </c>
      <c r="C69" s="33" t="s">
        <v>322</v>
      </c>
      <c r="D69" s="34"/>
      <c r="E69" s="34"/>
      <c r="F69" s="34"/>
      <c r="G69" s="34">
        <v>189</v>
      </c>
      <c r="H69" s="34">
        <v>594</v>
      </c>
      <c r="I69" s="34"/>
      <c r="J69" s="34">
        <v>3245</v>
      </c>
      <c r="K69" s="34"/>
      <c r="L69" s="34"/>
      <c r="M69" s="34"/>
      <c r="N69" s="34"/>
      <c r="O69" s="35">
        <v>4028</v>
      </c>
      <c r="P69" s="34">
        <v>3444</v>
      </c>
      <c r="Q69" s="34">
        <v>205</v>
      </c>
      <c r="R69" s="34">
        <v>174</v>
      </c>
      <c r="S69" s="35">
        <v>3823</v>
      </c>
      <c r="T69" s="34"/>
      <c r="U69" s="34"/>
      <c r="V69" s="34"/>
      <c r="W69" s="34">
        <v>6906</v>
      </c>
      <c r="X69" s="34"/>
      <c r="Y69" s="34"/>
      <c r="Z69" s="34"/>
      <c r="AA69" s="34">
        <v>3244</v>
      </c>
      <c r="AB69" s="34">
        <v>1042</v>
      </c>
      <c r="AC69" s="34"/>
      <c r="AD69" s="34"/>
      <c r="AE69" s="34"/>
      <c r="AF69" s="35">
        <v>11192</v>
      </c>
      <c r="AG69" s="36">
        <v>19043</v>
      </c>
    </row>
    <row r="70" spans="2:33" x14ac:dyDescent="0.25">
      <c r="B70" s="32"/>
      <c r="C70" s="33" t="s">
        <v>323</v>
      </c>
      <c r="D70" s="34"/>
      <c r="E70" s="34"/>
      <c r="F70" s="34">
        <v>1636</v>
      </c>
      <c r="G70" s="34"/>
      <c r="H70" s="34">
        <v>1636</v>
      </c>
      <c r="I70" s="34"/>
      <c r="J70" s="34">
        <v>1962</v>
      </c>
      <c r="K70" s="34"/>
      <c r="L70" s="34"/>
      <c r="M70" s="34"/>
      <c r="N70" s="34"/>
      <c r="O70" s="35">
        <v>5234</v>
      </c>
      <c r="P70" s="34">
        <v>29</v>
      </c>
      <c r="Q70" s="34">
        <v>28</v>
      </c>
      <c r="R70" s="34">
        <v>166</v>
      </c>
      <c r="S70" s="35">
        <v>223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6">
        <v>5457</v>
      </c>
    </row>
    <row r="71" spans="2:33" x14ac:dyDescent="0.25">
      <c r="B71" s="37"/>
      <c r="C71" s="33" t="s">
        <v>324</v>
      </c>
      <c r="D71" s="34"/>
      <c r="E71" s="34"/>
      <c r="F71" s="34"/>
      <c r="G71" s="34">
        <v>24</v>
      </c>
      <c r="H71" s="34">
        <v>109</v>
      </c>
      <c r="I71" s="34"/>
      <c r="J71" s="34">
        <v>1575</v>
      </c>
      <c r="K71" s="34"/>
      <c r="L71" s="34"/>
      <c r="M71" s="34"/>
      <c r="N71" s="34"/>
      <c r="O71" s="35">
        <v>1708</v>
      </c>
      <c r="P71" s="34">
        <v>5</v>
      </c>
      <c r="Q71" s="34">
        <v>14</v>
      </c>
      <c r="R71" s="34">
        <v>112</v>
      </c>
      <c r="S71" s="35">
        <v>131</v>
      </c>
      <c r="T71" s="34"/>
      <c r="U71" s="34"/>
      <c r="V71" s="34">
        <v>4770</v>
      </c>
      <c r="W71" s="34">
        <v>52</v>
      </c>
      <c r="X71" s="34"/>
      <c r="Y71" s="34"/>
      <c r="Z71" s="34">
        <v>82</v>
      </c>
      <c r="AA71" s="34">
        <v>2714</v>
      </c>
      <c r="AB71" s="34">
        <v>48</v>
      </c>
      <c r="AC71" s="34">
        <v>20</v>
      </c>
      <c r="AD71" s="34">
        <v>24396</v>
      </c>
      <c r="AE71" s="34"/>
      <c r="AF71" s="35">
        <v>32082</v>
      </c>
      <c r="AG71" s="36">
        <v>33921</v>
      </c>
    </row>
    <row r="72" spans="2:33" x14ac:dyDescent="0.25">
      <c r="B72" s="38" t="s">
        <v>73</v>
      </c>
      <c r="C72" s="39"/>
      <c r="D72" s="40"/>
      <c r="E72" s="40"/>
      <c r="F72" s="40">
        <v>1636</v>
      </c>
      <c r="G72" s="40">
        <v>213</v>
      </c>
      <c r="H72" s="40">
        <v>2339</v>
      </c>
      <c r="I72" s="40"/>
      <c r="J72" s="40">
        <v>6782</v>
      </c>
      <c r="K72" s="40"/>
      <c r="L72" s="40"/>
      <c r="M72" s="40"/>
      <c r="N72" s="40"/>
      <c r="O72" s="40">
        <v>10970</v>
      </c>
      <c r="P72" s="40">
        <v>3478</v>
      </c>
      <c r="Q72" s="40">
        <v>247</v>
      </c>
      <c r="R72" s="40">
        <v>452</v>
      </c>
      <c r="S72" s="40">
        <v>4177</v>
      </c>
      <c r="T72" s="40"/>
      <c r="U72" s="40"/>
      <c r="V72" s="40">
        <v>4770</v>
      </c>
      <c r="W72" s="40">
        <v>6958</v>
      </c>
      <c r="X72" s="40"/>
      <c r="Y72" s="40"/>
      <c r="Z72" s="40">
        <v>82</v>
      </c>
      <c r="AA72" s="40">
        <v>5958</v>
      </c>
      <c r="AB72" s="40">
        <v>1090</v>
      </c>
      <c r="AC72" s="40">
        <v>20</v>
      </c>
      <c r="AD72" s="40">
        <v>24396</v>
      </c>
      <c r="AE72" s="40"/>
      <c r="AF72" s="40">
        <v>43274</v>
      </c>
      <c r="AG72" s="41">
        <v>58421</v>
      </c>
    </row>
    <row r="73" spans="2:33" ht="15.75" thickBot="1" x14ac:dyDescent="0.3">
      <c r="B73" s="42" t="s">
        <v>74</v>
      </c>
      <c r="C73" s="43"/>
      <c r="D73" s="44">
        <v>193</v>
      </c>
      <c r="E73" s="44">
        <v>3569</v>
      </c>
      <c r="F73" s="44">
        <v>12934</v>
      </c>
      <c r="G73" s="44">
        <v>179279</v>
      </c>
      <c r="H73" s="44">
        <v>64176</v>
      </c>
      <c r="I73" s="44">
        <v>25636</v>
      </c>
      <c r="J73" s="44">
        <v>370770</v>
      </c>
      <c r="K73" s="44">
        <v>110</v>
      </c>
      <c r="L73" s="44">
        <v>14939</v>
      </c>
      <c r="M73" s="44">
        <v>1773</v>
      </c>
      <c r="N73" s="44">
        <v>49</v>
      </c>
      <c r="O73" s="44">
        <v>673428</v>
      </c>
      <c r="P73" s="44">
        <v>6217857</v>
      </c>
      <c r="Q73" s="44">
        <v>709328</v>
      </c>
      <c r="R73" s="44">
        <v>232199</v>
      </c>
      <c r="S73" s="44">
        <v>7159384</v>
      </c>
      <c r="T73" s="44">
        <v>226828</v>
      </c>
      <c r="U73" s="44">
        <v>8960</v>
      </c>
      <c r="V73" s="44">
        <v>100468</v>
      </c>
      <c r="W73" s="44">
        <v>989265</v>
      </c>
      <c r="X73" s="44">
        <v>397059</v>
      </c>
      <c r="Y73" s="44">
        <v>304422</v>
      </c>
      <c r="Z73" s="44">
        <v>112793</v>
      </c>
      <c r="AA73" s="44">
        <v>2686971</v>
      </c>
      <c r="AB73" s="44">
        <v>2855908</v>
      </c>
      <c r="AC73" s="44">
        <v>797961</v>
      </c>
      <c r="AD73" s="44">
        <v>5147290</v>
      </c>
      <c r="AE73" s="44">
        <f>SUM(AE41,AE27,AE23,AE21,AE17)</f>
        <v>27155</v>
      </c>
      <c r="AF73" s="44">
        <v>13655080</v>
      </c>
      <c r="AG73" s="45">
        <v>21487892</v>
      </c>
    </row>
    <row r="74" spans="2:33" x14ac:dyDescent="0.25">
      <c r="AA74" s="48"/>
    </row>
    <row r="76" spans="2:33" x14ac:dyDescent="0.25">
      <c r="B76" t="s">
        <v>334</v>
      </c>
    </row>
  </sheetData>
  <mergeCells count="9">
    <mergeCell ref="B7:B8"/>
    <mergeCell ref="C7:C8"/>
    <mergeCell ref="AG7:AG8"/>
    <mergeCell ref="AF7:AF8"/>
    <mergeCell ref="S7:S8"/>
    <mergeCell ref="O7:O8"/>
    <mergeCell ref="T7:AE7"/>
    <mergeCell ref="P7:R7"/>
    <mergeCell ref="D7:N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53"/>
  <sheetViews>
    <sheetView topLeftCell="A25" workbookViewId="0">
      <selection activeCell="B53" sqref="B53"/>
    </sheetView>
  </sheetViews>
  <sheetFormatPr baseColWidth="10" defaultRowHeight="15" x14ac:dyDescent="0.25"/>
  <cols>
    <col min="2" max="2" width="13.140625" customWidth="1"/>
    <col min="4" max="4" width="15.42578125" customWidth="1"/>
  </cols>
  <sheetData>
    <row r="2" spans="2:19" ht="15.75" x14ac:dyDescent="0.3">
      <c r="D2" s="1" t="s">
        <v>312</v>
      </c>
    </row>
    <row r="4" spans="2:19" x14ac:dyDescent="0.25">
      <c r="B4" s="3" t="s">
        <v>315</v>
      </c>
    </row>
    <row r="5" spans="2:19" ht="15.75" thickBot="1" x14ac:dyDescent="0.3"/>
    <row r="6" spans="2:19" ht="44.25" customHeight="1" x14ac:dyDescent="0.25">
      <c r="B6" s="49" t="s">
        <v>0</v>
      </c>
      <c r="C6" s="50" t="s">
        <v>1</v>
      </c>
      <c r="D6" s="50" t="s">
        <v>110</v>
      </c>
      <c r="E6" s="50" t="s">
        <v>111</v>
      </c>
      <c r="F6" s="50" t="s">
        <v>112</v>
      </c>
      <c r="G6" s="50" t="s">
        <v>113</v>
      </c>
      <c r="H6" s="50" t="s">
        <v>123</v>
      </c>
      <c r="I6" s="50" t="s">
        <v>114</v>
      </c>
      <c r="J6" s="50" t="s">
        <v>115</v>
      </c>
      <c r="K6" s="50" t="s">
        <v>116</v>
      </c>
      <c r="L6" s="50" t="s">
        <v>117</v>
      </c>
      <c r="M6" s="50" t="s">
        <v>118</v>
      </c>
      <c r="N6" s="50" t="s">
        <v>119</v>
      </c>
      <c r="O6" s="50" t="s">
        <v>120</v>
      </c>
      <c r="P6" s="50" t="s">
        <v>121</v>
      </c>
      <c r="Q6" s="50" t="s">
        <v>203</v>
      </c>
      <c r="R6" s="50" t="s">
        <v>124</v>
      </c>
      <c r="S6" s="185" t="s">
        <v>125</v>
      </c>
    </row>
    <row r="7" spans="2:19" x14ac:dyDescent="0.25">
      <c r="B7" s="5" t="s">
        <v>19</v>
      </c>
      <c r="C7" s="6" t="s">
        <v>20</v>
      </c>
      <c r="D7" s="7" t="s">
        <v>204</v>
      </c>
      <c r="E7" s="54">
        <v>20</v>
      </c>
      <c r="F7" s="54">
        <v>2</v>
      </c>
      <c r="G7" s="54">
        <v>29</v>
      </c>
      <c r="H7" s="54"/>
      <c r="I7" s="54"/>
      <c r="J7" s="184"/>
      <c r="K7" s="54">
        <v>957</v>
      </c>
      <c r="L7" s="184"/>
      <c r="M7" s="54"/>
      <c r="N7" s="54"/>
      <c r="O7" s="54">
        <v>2</v>
      </c>
      <c r="P7" s="54"/>
      <c r="Q7" s="54"/>
      <c r="R7" s="54"/>
      <c r="S7" s="186"/>
    </row>
    <row r="8" spans="2:19" x14ac:dyDescent="0.25">
      <c r="B8" s="5"/>
      <c r="C8" s="6"/>
      <c r="D8" s="7" t="s">
        <v>205</v>
      </c>
      <c r="E8" s="55">
        <v>437</v>
      </c>
      <c r="F8" s="183"/>
      <c r="G8" s="183"/>
      <c r="H8" s="55"/>
      <c r="I8" s="55"/>
      <c r="J8" s="55">
        <v>6</v>
      </c>
      <c r="K8" s="183"/>
      <c r="L8" s="55">
        <v>5444</v>
      </c>
      <c r="M8" s="55"/>
      <c r="N8" s="55"/>
      <c r="O8" s="183"/>
      <c r="P8" s="55"/>
      <c r="Q8" s="55"/>
      <c r="R8" s="55"/>
      <c r="S8" s="187"/>
    </row>
    <row r="9" spans="2:19" x14ac:dyDescent="0.25">
      <c r="B9" s="5"/>
      <c r="C9" s="6" t="s">
        <v>22</v>
      </c>
      <c r="D9" s="7" t="s">
        <v>204</v>
      </c>
      <c r="E9" s="54">
        <v>872</v>
      </c>
      <c r="F9" s="54">
        <v>220</v>
      </c>
      <c r="G9" s="54"/>
      <c r="H9" s="54"/>
      <c r="I9" s="54"/>
      <c r="J9" s="184"/>
      <c r="K9" s="54">
        <v>194</v>
      </c>
      <c r="L9" s="54">
        <v>17905</v>
      </c>
      <c r="M9" s="184"/>
      <c r="N9" s="54"/>
      <c r="O9" s="54"/>
      <c r="P9" s="54"/>
      <c r="Q9" s="184"/>
      <c r="R9" s="54"/>
      <c r="S9" s="186"/>
    </row>
    <row r="10" spans="2:19" x14ac:dyDescent="0.25">
      <c r="B10" s="5"/>
      <c r="C10" s="6"/>
      <c r="D10" s="7" t="s">
        <v>205</v>
      </c>
      <c r="E10" s="55">
        <v>7328</v>
      </c>
      <c r="F10" s="183"/>
      <c r="G10" s="55"/>
      <c r="H10" s="55"/>
      <c r="I10" s="55"/>
      <c r="J10" s="55">
        <v>2311</v>
      </c>
      <c r="K10" s="55">
        <v>13735</v>
      </c>
      <c r="L10" s="55">
        <v>118305</v>
      </c>
      <c r="M10" s="55">
        <v>940</v>
      </c>
      <c r="N10" s="55"/>
      <c r="O10" s="55"/>
      <c r="P10" s="55"/>
      <c r="Q10" s="55">
        <v>2.6</v>
      </c>
      <c r="R10" s="55"/>
      <c r="S10" s="187"/>
    </row>
    <row r="11" spans="2:19" x14ac:dyDescent="0.25">
      <c r="B11" s="51" t="s">
        <v>187</v>
      </c>
      <c r="C11" s="52"/>
      <c r="D11" s="52"/>
      <c r="E11" s="56">
        <v>892</v>
      </c>
      <c r="F11" s="56">
        <v>222</v>
      </c>
      <c r="G11" s="56">
        <v>29</v>
      </c>
      <c r="H11" s="56"/>
      <c r="I11" s="56"/>
      <c r="J11" s="56"/>
      <c r="K11" s="56">
        <v>1151</v>
      </c>
      <c r="L11" s="56">
        <v>17905</v>
      </c>
      <c r="M11" s="56"/>
      <c r="N11" s="56"/>
      <c r="O11" s="56">
        <v>2</v>
      </c>
      <c r="P11" s="56"/>
      <c r="Q11" s="56"/>
      <c r="R11" s="56"/>
      <c r="S11" s="188"/>
    </row>
    <row r="12" spans="2:19" x14ac:dyDescent="0.25">
      <c r="B12" s="9" t="s">
        <v>188</v>
      </c>
      <c r="C12" s="10"/>
      <c r="D12" s="10"/>
      <c r="E12" s="57">
        <v>7765</v>
      </c>
      <c r="F12" s="57"/>
      <c r="G12" s="57"/>
      <c r="H12" s="57"/>
      <c r="I12" s="57"/>
      <c r="J12" s="57">
        <v>2317</v>
      </c>
      <c r="K12" s="57">
        <v>13735</v>
      </c>
      <c r="L12" s="57">
        <v>123749</v>
      </c>
      <c r="M12" s="57">
        <v>940</v>
      </c>
      <c r="N12" s="57"/>
      <c r="O12" s="57"/>
      <c r="P12" s="57"/>
      <c r="Q12" s="57">
        <v>2.6</v>
      </c>
      <c r="R12" s="57"/>
      <c r="S12" s="189"/>
    </row>
    <row r="13" spans="2:19" x14ac:dyDescent="0.25">
      <c r="B13" s="5" t="s">
        <v>27</v>
      </c>
      <c r="C13" s="6" t="s">
        <v>27</v>
      </c>
      <c r="D13" s="7" t="s">
        <v>204</v>
      </c>
      <c r="E13" s="54"/>
      <c r="F13" s="54"/>
      <c r="G13" s="54"/>
      <c r="H13" s="54"/>
      <c r="I13" s="54"/>
      <c r="J13" s="54"/>
      <c r="K13" s="54"/>
      <c r="L13" s="54"/>
      <c r="M13" s="54"/>
      <c r="N13" s="54">
        <v>18</v>
      </c>
      <c r="O13" s="54"/>
      <c r="P13" s="54"/>
      <c r="Q13" s="54"/>
      <c r="R13" s="54"/>
      <c r="S13" s="186"/>
    </row>
    <row r="14" spans="2:19" x14ac:dyDescent="0.25">
      <c r="B14" s="5"/>
      <c r="C14" s="6"/>
      <c r="D14" s="7" t="s">
        <v>205</v>
      </c>
      <c r="E14" s="55"/>
      <c r="F14" s="55"/>
      <c r="G14" s="55"/>
      <c r="H14" s="55"/>
      <c r="I14" s="55"/>
      <c r="J14" s="55"/>
      <c r="K14" s="55"/>
      <c r="L14" s="55"/>
      <c r="M14" s="55"/>
      <c r="N14" s="183"/>
      <c r="O14" s="55"/>
      <c r="P14" s="55"/>
      <c r="Q14" s="55"/>
      <c r="R14" s="55"/>
      <c r="S14" s="187"/>
    </row>
    <row r="15" spans="2:19" x14ac:dyDescent="0.25">
      <c r="B15" s="51" t="s">
        <v>189</v>
      </c>
      <c r="C15" s="52"/>
      <c r="D15" s="52"/>
      <c r="E15" s="56"/>
      <c r="F15" s="56"/>
      <c r="G15" s="56"/>
      <c r="H15" s="56"/>
      <c r="I15" s="56"/>
      <c r="J15" s="56"/>
      <c r="K15" s="56"/>
      <c r="L15" s="56"/>
      <c r="M15" s="56"/>
      <c r="N15" s="56">
        <v>18</v>
      </c>
      <c r="O15" s="56"/>
      <c r="P15" s="56"/>
      <c r="Q15" s="56"/>
      <c r="R15" s="56"/>
      <c r="S15" s="188"/>
    </row>
    <row r="16" spans="2:19" x14ac:dyDescent="0.25">
      <c r="B16" s="9" t="s">
        <v>190</v>
      </c>
      <c r="C16" s="10"/>
      <c r="D16" s="1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189"/>
    </row>
    <row r="17" spans="2:19" x14ac:dyDescent="0.25">
      <c r="B17" s="5" t="s">
        <v>40</v>
      </c>
      <c r="C17" s="6" t="s">
        <v>42</v>
      </c>
      <c r="D17" s="7" t="s">
        <v>204</v>
      </c>
      <c r="E17" s="54">
        <v>5</v>
      </c>
      <c r="F17" s="54">
        <v>400</v>
      </c>
      <c r="G17" s="54">
        <v>500</v>
      </c>
      <c r="H17" s="54">
        <v>15000</v>
      </c>
      <c r="I17" s="54"/>
      <c r="J17" s="54"/>
      <c r="K17" s="54">
        <v>5000</v>
      </c>
      <c r="L17" s="54">
        <v>20000</v>
      </c>
      <c r="M17" s="54">
        <v>250</v>
      </c>
      <c r="N17" s="54"/>
      <c r="O17" s="54"/>
      <c r="P17" s="54"/>
      <c r="Q17" s="54"/>
      <c r="R17" s="54"/>
      <c r="S17" s="186"/>
    </row>
    <row r="18" spans="2:19" x14ac:dyDescent="0.25">
      <c r="B18" s="5"/>
      <c r="C18" s="6"/>
      <c r="D18" s="7" t="s">
        <v>205</v>
      </c>
      <c r="E18" s="55">
        <v>2</v>
      </c>
      <c r="F18" s="55">
        <v>400</v>
      </c>
      <c r="G18" s="55">
        <v>300</v>
      </c>
      <c r="H18" s="55">
        <v>300</v>
      </c>
      <c r="I18" s="55"/>
      <c r="J18" s="55"/>
      <c r="K18" s="55">
        <v>10000</v>
      </c>
      <c r="L18" s="55">
        <v>16000</v>
      </c>
      <c r="M18" s="55">
        <v>375</v>
      </c>
      <c r="N18" s="55"/>
      <c r="O18" s="55"/>
      <c r="P18" s="55"/>
      <c r="Q18" s="55"/>
      <c r="R18" s="55"/>
      <c r="S18" s="187"/>
    </row>
    <row r="19" spans="2:19" x14ac:dyDescent="0.25">
      <c r="B19" s="5"/>
      <c r="C19" s="6" t="s">
        <v>45</v>
      </c>
      <c r="D19" s="7" t="s">
        <v>204</v>
      </c>
      <c r="E19" s="54"/>
      <c r="F19" s="54">
        <v>32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186"/>
    </row>
    <row r="20" spans="2:19" x14ac:dyDescent="0.25">
      <c r="B20" s="5"/>
      <c r="C20" s="6"/>
      <c r="D20" s="7" t="s">
        <v>205</v>
      </c>
      <c r="E20" s="55"/>
      <c r="F20" s="55">
        <v>40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187"/>
    </row>
    <row r="21" spans="2:19" x14ac:dyDescent="0.25">
      <c r="B21" s="51" t="s">
        <v>191</v>
      </c>
      <c r="C21" s="52"/>
      <c r="D21" s="52"/>
      <c r="E21" s="56">
        <v>5</v>
      </c>
      <c r="F21" s="56">
        <v>432</v>
      </c>
      <c r="G21" s="56">
        <v>500</v>
      </c>
      <c r="H21" s="56">
        <v>15000</v>
      </c>
      <c r="I21" s="56"/>
      <c r="J21" s="56"/>
      <c r="K21" s="56">
        <v>5000</v>
      </c>
      <c r="L21" s="56">
        <v>20000</v>
      </c>
      <c r="M21" s="56">
        <v>250</v>
      </c>
      <c r="N21" s="56"/>
      <c r="O21" s="56"/>
      <c r="P21" s="56"/>
      <c r="Q21" s="56"/>
      <c r="R21" s="56"/>
      <c r="S21" s="188"/>
    </row>
    <row r="22" spans="2:19" x14ac:dyDescent="0.25">
      <c r="B22" s="9" t="s">
        <v>192</v>
      </c>
      <c r="C22" s="10"/>
      <c r="D22" s="10"/>
      <c r="E22" s="57">
        <v>2</v>
      </c>
      <c r="F22" s="57">
        <v>440</v>
      </c>
      <c r="G22" s="57">
        <v>300</v>
      </c>
      <c r="H22" s="57">
        <v>300</v>
      </c>
      <c r="I22" s="57"/>
      <c r="J22" s="57"/>
      <c r="K22" s="57">
        <v>10000</v>
      </c>
      <c r="L22" s="57">
        <v>16000</v>
      </c>
      <c r="M22" s="57">
        <v>375</v>
      </c>
      <c r="N22" s="57"/>
      <c r="O22" s="57"/>
      <c r="P22" s="57"/>
      <c r="Q22" s="57"/>
      <c r="R22" s="57"/>
      <c r="S22" s="189"/>
    </row>
    <row r="23" spans="2:19" x14ac:dyDescent="0.25">
      <c r="B23" s="5" t="s">
        <v>57</v>
      </c>
      <c r="C23" s="6" t="s">
        <v>320</v>
      </c>
      <c r="D23" s="7" t="s">
        <v>204</v>
      </c>
      <c r="E23" s="18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>
        <v>310</v>
      </c>
      <c r="S23" s="190"/>
    </row>
    <row r="24" spans="2:19" x14ac:dyDescent="0.25">
      <c r="B24" s="5"/>
      <c r="C24" s="6"/>
      <c r="D24" s="7" t="s">
        <v>205</v>
      </c>
      <c r="E24" s="55">
        <v>3030.15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183"/>
      <c r="S24" s="191">
        <v>2.6</v>
      </c>
    </row>
    <row r="25" spans="2:19" x14ac:dyDescent="0.25">
      <c r="B25" s="5"/>
      <c r="C25" s="6" t="s">
        <v>59</v>
      </c>
      <c r="D25" s="7" t="s">
        <v>204</v>
      </c>
      <c r="E25" s="54"/>
      <c r="F25" s="54"/>
      <c r="G25" s="54"/>
      <c r="H25" s="54"/>
      <c r="I25" s="54"/>
      <c r="J25" s="54"/>
      <c r="K25" s="54"/>
      <c r="L25" s="54"/>
      <c r="M25" s="54"/>
      <c r="N25" s="54">
        <v>50</v>
      </c>
      <c r="O25" s="54"/>
      <c r="P25" s="54"/>
      <c r="Q25" s="54"/>
      <c r="R25" s="54">
        <v>12</v>
      </c>
      <c r="S25" s="186"/>
    </row>
    <row r="26" spans="2:19" x14ac:dyDescent="0.25">
      <c r="B26" s="5"/>
      <c r="C26" s="6"/>
      <c r="D26" s="7" t="s">
        <v>205</v>
      </c>
      <c r="E26" s="55"/>
      <c r="F26" s="55"/>
      <c r="G26" s="55"/>
      <c r="H26" s="55"/>
      <c r="I26" s="55"/>
      <c r="J26" s="55"/>
      <c r="K26" s="55"/>
      <c r="L26" s="55"/>
      <c r="M26" s="55"/>
      <c r="N26" s="55">
        <v>219.08</v>
      </c>
      <c r="O26" s="55"/>
      <c r="P26" s="55"/>
      <c r="Q26" s="55"/>
      <c r="R26" s="183"/>
      <c r="S26" s="187"/>
    </row>
    <row r="27" spans="2:19" x14ac:dyDescent="0.25">
      <c r="B27" s="5"/>
      <c r="C27" s="6" t="s">
        <v>321</v>
      </c>
      <c r="D27" s="7" t="s">
        <v>204</v>
      </c>
      <c r="E27" s="54"/>
      <c r="F27" s="54"/>
      <c r="G27" s="54"/>
      <c r="H27" s="54"/>
      <c r="I27" s="54"/>
      <c r="J27" s="54"/>
      <c r="K27" s="54"/>
      <c r="L27" s="54"/>
      <c r="M27" s="54"/>
      <c r="N27" s="54">
        <v>4</v>
      </c>
      <c r="O27" s="54"/>
      <c r="P27" s="54"/>
      <c r="Q27" s="54"/>
      <c r="R27" s="54"/>
      <c r="S27" s="186"/>
    </row>
    <row r="28" spans="2:19" x14ac:dyDescent="0.25">
      <c r="B28" s="5"/>
      <c r="C28" s="6"/>
      <c r="D28" s="7" t="s">
        <v>205</v>
      </c>
      <c r="E28" s="55"/>
      <c r="F28" s="55"/>
      <c r="G28" s="55"/>
      <c r="H28" s="55"/>
      <c r="I28" s="55"/>
      <c r="J28" s="55"/>
      <c r="K28" s="55"/>
      <c r="L28" s="55"/>
      <c r="M28" s="55"/>
      <c r="N28" s="55">
        <v>13.74</v>
      </c>
      <c r="O28" s="55"/>
      <c r="P28" s="55"/>
      <c r="Q28" s="55"/>
      <c r="R28" s="55"/>
      <c r="S28" s="187"/>
    </row>
    <row r="29" spans="2:19" x14ac:dyDescent="0.25">
      <c r="B29" s="5"/>
      <c r="C29" s="6" t="s">
        <v>61</v>
      </c>
      <c r="D29" s="7" t="s">
        <v>204</v>
      </c>
      <c r="E29" s="184"/>
      <c r="F29" s="54"/>
      <c r="G29" s="54"/>
      <c r="H29" s="54"/>
      <c r="I29" s="54"/>
      <c r="J29" s="54"/>
      <c r="K29" s="54"/>
      <c r="L29" s="54"/>
      <c r="M29" s="54"/>
      <c r="N29" s="54">
        <v>25</v>
      </c>
      <c r="O29" s="54"/>
      <c r="P29" s="54"/>
      <c r="Q29" s="54"/>
      <c r="R29" s="54">
        <v>32</v>
      </c>
      <c r="S29" s="190"/>
    </row>
    <row r="30" spans="2:19" x14ac:dyDescent="0.25">
      <c r="B30" s="5"/>
      <c r="C30" s="6"/>
      <c r="D30" s="7" t="s">
        <v>205</v>
      </c>
      <c r="E30" s="55">
        <v>21292.83</v>
      </c>
      <c r="F30" s="55"/>
      <c r="G30" s="55"/>
      <c r="H30" s="55"/>
      <c r="I30" s="55"/>
      <c r="J30" s="55"/>
      <c r="K30" s="55"/>
      <c r="L30" s="55"/>
      <c r="M30" s="55"/>
      <c r="N30" s="55">
        <v>119.6</v>
      </c>
      <c r="O30" s="55"/>
      <c r="P30" s="55"/>
      <c r="Q30" s="55"/>
      <c r="R30" s="183"/>
      <c r="S30" s="187">
        <v>6476.53</v>
      </c>
    </row>
    <row r="31" spans="2:19" x14ac:dyDescent="0.25">
      <c r="B31" s="51" t="s">
        <v>193</v>
      </c>
      <c r="C31" s="52"/>
      <c r="D31" s="52"/>
      <c r="E31" s="56"/>
      <c r="F31" s="56"/>
      <c r="G31" s="56"/>
      <c r="H31" s="56"/>
      <c r="I31" s="56"/>
      <c r="J31" s="56"/>
      <c r="K31" s="56"/>
      <c r="L31" s="56"/>
      <c r="M31" s="56"/>
      <c r="N31" s="56">
        <v>79</v>
      </c>
      <c r="O31" s="56"/>
      <c r="P31" s="56"/>
      <c r="Q31" s="56"/>
      <c r="R31" s="56">
        <f>SUM(R23+R25+R29)</f>
        <v>354</v>
      </c>
      <c r="S31" s="188"/>
    </row>
    <row r="32" spans="2:19" x14ac:dyDescent="0.25">
      <c r="B32" s="9" t="s">
        <v>194</v>
      </c>
      <c r="C32" s="10"/>
      <c r="D32" s="10"/>
      <c r="E32" s="57">
        <v>24322.980000000003</v>
      </c>
      <c r="F32" s="57"/>
      <c r="G32" s="57"/>
      <c r="H32" s="57"/>
      <c r="I32" s="57"/>
      <c r="J32" s="57"/>
      <c r="K32" s="57"/>
      <c r="L32" s="57"/>
      <c r="M32" s="57"/>
      <c r="N32" s="57">
        <v>352.42</v>
      </c>
      <c r="O32" s="57"/>
      <c r="P32" s="57"/>
      <c r="Q32" s="57"/>
      <c r="R32" s="57"/>
      <c r="S32" s="189">
        <v>19929.13</v>
      </c>
    </row>
    <row r="33" spans="2:19" x14ac:dyDescent="0.25">
      <c r="B33" s="5" t="s">
        <v>63</v>
      </c>
      <c r="C33" s="6" t="s">
        <v>63</v>
      </c>
      <c r="D33" s="7" t="s">
        <v>204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>
        <f>35000+5200</f>
        <v>40200</v>
      </c>
      <c r="Q33" s="54"/>
      <c r="R33" s="54"/>
      <c r="S33" s="186"/>
    </row>
    <row r="34" spans="2:19" x14ac:dyDescent="0.25">
      <c r="B34" s="5"/>
      <c r="C34" s="6"/>
      <c r="D34" s="7" t="s">
        <v>205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183"/>
      <c r="Q34" s="55"/>
      <c r="R34" s="55"/>
      <c r="S34" s="187"/>
    </row>
    <row r="35" spans="2:19" x14ac:dyDescent="0.25">
      <c r="B35" s="51" t="s">
        <v>195</v>
      </c>
      <c r="C35" s="52"/>
      <c r="D35" s="5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3">
        <f>P33</f>
        <v>40200</v>
      </c>
      <c r="Q35" s="56"/>
      <c r="R35" s="56"/>
      <c r="S35" s="188"/>
    </row>
    <row r="36" spans="2:19" x14ac:dyDescent="0.25">
      <c r="B36" s="9" t="s">
        <v>196</v>
      </c>
      <c r="C36" s="10"/>
      <c r="D36" s="10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19"/>
      <c r="Q36" s="57"/>
      <c r="R36" s="57"/>
      <c r="S36" s="189"/>
    </row>
    <row r="37" spans="2:19" x14ac:dyDescent="0.25">
      <c r="B37" s="5" t="s">
        <v>69</v>
      </c>
      <c r="C37" s="6" t="s">
        <v>69</v>
      </c>
      <c r="D37" s="7" t="s">
        <v>204</v>
      </c>
      <c r="E37" s="54"/>
      <c r="F37" s="54"/>
      <c r="G37" s="54"/>
      <c r="H37" s="54"/>
      <c r="I37" s="54"/>
      <c r="J37" s="54"/>
      <c r="K37" s="54"/>
      <c r="L37" s="54"/>
      <c r="M37" s="54"/>
      <c r="N37" s="54">
        <v>33</v>
      </c>
      <c r="O37" s="54"/>
      <c r="P37" s="54"/>
      <c r="Q37" s="54"/>
      <c r="R37" s="54"/>
      <c r="S37" s="186"/>
    </row>
    <row r="38" spans="2:19" x14ac:dyDescent="0.25">
      <c r="B38" s="5"/>
      <c r="C38" s="6"/>
      <c r="D38" s="7" t="s">
        <v>205</v>
      </c>
      <c r="E38" s="55"/>
      <c r="F38" s="55"/>
      <c r="G38" s="55"/>
      <c r="H38" s="55"/>
      <c r="I38" s="55"/>
      <c r="J38" s="55"/>
      <c r="K38" s="55"/>
      <c r="L38" s="55"/>
      <c r="M38" s="55"/>
      <c r="N38" s="55">
        <v>102</v>
      </c>
      <c r="O38" s="55"/>
      <c r="P38" s="55"/>
      <c r="Q38" s="55"/>
      <c r="R38" s="55"/>
      <c r="S38" s="187"/>
    </row>
    <row r="39" spans="2:19" x14ac:dyDescent="0.25">
      <c r="B39" s="51" t="s">
        <v>197</v>
      </c>
      <c r="C39" s="52"/>
      <c r="D39" s="52"/>
      <c r="E39" s="56"/>
      <c r="F39" s="56"/>
      <c r="G39" s="56"/>
      <c r="H39" s="56"/>
      <c r="I39" s="56"/>
      <c r="J39" s="56"/>
      <c r="K39" s="56"/>
      <c r="L39" s="56"/>
      <c r="M39" s="56"/>
      <c r="N39" s="56">
        <v>33</v>
      </c>
      <c r="O39" s="56"/>
      <c r="P39" s="56"/>
      <c r="Q39" s="56"/>
      <c r="R39" s="56"/>
      <c r="S39" s="188"/>
    </row>
    <row r="40" spans="2:19" x14ac:dyDescent="0.25">
      <c r="B40" s="9" t="s">
        <v>198</v>
      </c>
      <c r="C40" s="10"/>
      <c r="D40" s="10"/>
      <c r="E40" s="57"/>
      <c r="F40" s="57"/>
      <c r="G40" s="57"/>
      <c r="H40" s="57"/>
      <c r="I40" s="57"/>
      <c r="J40" s="57"/>
      <c r="K40" s="57"/>
      <c r="L40" s="57"/>
      <c r="M40" s="57"/>
      <c r="N40" s="57">
        <v>102</v>
      </c>
      <c r="O40" s="57"/>
      <c r="P40" s="57"/>
      <c r="Q40" s="57"/>
      <c r="R40" s="57"/>
      <c r="S40" s="189"/>
    </row>
    <row r="41" spans="2:19" x14ac:dyDescent="0.25">
      <c r="B41" s="5" t="s">
        <v>71</v>
      </c>
      <c r="C41" s="6" t="s">
        <v>322</v>
      </c>
      <c r="D41" s="7" t="s">
        <v>204</v>
      </c>
      <c r="E41" s="54"/>
      <c r="F41" s="54"/>
      <c r="G41" s="54"/>
      <c r="H41" s="54">
        <v>36456</v>
      </c>
      <c r="I41" s="54">
        <v>165735</v>
      </c>
      <c r="J41" s="54"/>
      <c r="K41" s="54"/>
      <c r="L41" s="54"/>
      <c r="M41" s="54"/>
      <c r="N41" s="54"/>
      <c r="O41" s="54"/>
      <c r="P41" s="54">
        <v>42</v>
      </c>
      <c r="Q41" s="54"/>
      <c r="R41" s="54"/>
      <c r="S41" s="186"/>
    </row>
    <row r="42" spans="2:19" x14ac:dyDescent="0.25">
      <c r="B42" s="5"/>
      <c r="C42" s="6"/>
      <c r="D42" s="7" t="s">
        <v>205</v>
      </c>
      <c r="E42" s="55"/>
      <c r="F42" s="55"/>
      <c r="G42" s="55"/>
      <c r="H42" s="55">
        <v>2916</v>
      </c>
      <c r="I42" s="55">
        <v>13259</v>
      </c>
      <c r="J42" s="55"/>
      <c r="K42" s="55"/>
      <c r="L42" s="55"/>
      <c r="M42" s="55"/>
      <c r="N42" s="55"/>
      <c r="O42" s="55"/>
      <c r="P42" s="55">
        <v>97</v>
      </c>
      <c r="Q42" s="55"/>
      <c r="R42" s="55"/>
      <c r="S42" s="187"/>
    </row>
    <row r="43" spans="2:19" x14ac:dyDescent="0.25">
      <c r="B43" s="5"/>
      <c r="C43" s="6" t="s">
        <v>324</v>
      </c>
      <c r="D43" s="7" t="s">
        <v>204</v>
      </c>
      <c r="E43" s="54"/>
      <c r="F43" s="54"/>
      <c r="G43" s="54"/>
      <c r="H43" s="54"/>
      <c r="I43" s="54"/>
      <c r="J43" s="54"/>
      <c r="K43" s="54"/>
      <c r="L43" s="54"/>
      <c r="M43" s="54"/>
      <c r="N43" s="54">
        <v>14862</v>
      </c>
      <c r="O43" s="54"/>
      <c r="P43" s="54">
        <v>3777</v>
      </c>
      <c r="Q43" s="54"/>
      <c r="R43" s="54"/>
      <c r="S43" s="186"/>
    </row>
    <row r="44" spans="2:19" x14ac:dyDescent="0.25">
      <c r="B44" s="5"/>
      <c r="C44" s="6"/>
      <c r="D44" s="7" t="s">
        <v>205</v>
      </c>
      <c r="E44" s="55"/>
      <c r="F44" s="55"/>
      <c r="G44" s="55"/>
      <c r="H44" s="55"/>
      <c r="I44" s="55"/>
      <c r="J44" s="55"/>
      <c r="K44" s="55"/>
      <c r="L44" s="55"/>
      <c r="M44" s="55"/>
      <c r="N44" s="55">
        <v>67622</v>
      </c>
      <c r="O44" s="55"/>
      <c r="P44" s="55">
        <v>1322</v>
      </c>
      <c r="Q44" s="55"/>
      <c r="R44" s="55"/>
      <c r="S44" s="187"/>
    </row>
    <row r="45" spans="2:19" x14ac:dyDescent="0.25">
      <c r="B45" s="51" t="s">
        <v>199</v>
      </c>
      <c r="C45" s="52"/>
      <c r="D45" s="52"/>
      <c r="E45" s="56"/>
      <c r="F45" s="56"/>
      <c r="G45" s="56"/>
      <c r="H45" s="56">
        <v>36456</v>
      </c>
      <c r="I45" s="56">
        <v>165735</v>
      </c>
      <c r="J45" s="56"/>
      <c r="K45" s="56"/>
      <c r="L45" s="56"/>
      <c r="M45" s="56"/>
      <c r="N45" s="56">
        <v>14862</v>
      </c>
      <c r="O45" s="56"/>
      <c r="P45" s="56">
        <v>3819</v>
      </c>
      <c r="Q45" s="56"/>
      <c r="R45" s="56"/>
      <c r="S45" s="188"/>
    </row>
    <row r="46" spans="2:19" x14ac:dyDescent="0.25">
      <c r="B46" s="9" t="s">
        <v>200</v>
      </c>
      <c r="C46" s="10"/>
      <c r="D46" s="10"/>
      <c r="E46" s="57"/>
      <c r="F46" s="57"/>
      <c r="G46" s="57"/>
      <c r="H46" s="57">
        <v>2916</v>
      </c>
      <c r="I46" s="57">
        <v>13259</v>
      </c>
      <c r="J46" s="57"/>
      <c r="K46" s="57"/>
      <c r="L46" s="57"/>
      <c r="M46" s="57"/>
      <c r="N46" s="57">
        <v>67622</v>
      </c>
      <c r="O46" s="57"/>
      <c r="P46" s="57">
        <v>1419</v>
      </c>
      <c r="Q46" s="57"/>
      <c r="R46" s="57"/>
      <c r="S46" s="189"/>
    </row>
    <row r="47" spans="2:19" ht="15.75" thickBot="1" x14ac:dyDescent="0.3">
      <c r="B47" s="58" t="s">
        <v>201</v>
      </c>
      <c r="C47" s="59"/>
      <c r="D47" s="59"/>
      <c r="E47" s="60">
        <v>897</v>
      </c>
      <c r="F47" s="60">
        <v>654</v>
      </c>
      <c r="G47" s="60">
        <v>529</v>
      </c>
      <c r="H47" s="60">
        <v>51456</v>
      </c>
      <c r="I47" s="60">
        <v>165735</v>
      </c>
      <c r="J47" s="60"/>
      <c r="K47" s="60">
        <v>6151</v>
      </c>
      <c r="L47" s="60">
        <v>37905</v>
      </c>
      <c r="M47" s="60">
        <v>250</v>
      </c>
      <c r="N47" s="60">
        <v>14992</v>
      </c>
      <c r="O47" s="60">
        <v>2</v>
      </c>
      <c r="P47" s="60">
        <f>P35+P45</f>
        <v>44019</v>
      </c>
      <c r="Q47" s="60"/>
      <c r="R47" s="60">
        <f>R31</f>
        <v>354</v>
      </c>
      <c r="S47" s="192"/>
    </row>
    <row r="48" spans="2:19" ht="15.75" thickBot="1" x14ac:dyDescent="0.3">
      <c r="B48" s="180" t="s">
        <v>202</v>
      </c>
      <c r="C48" s="181"/>
      <c r="D48" s="181"/>
      <c r="E48" s="182">
        <v>32089.980000000003</v>
      </c>
      <c r="F48" s="182">
        <v>440</v>
      </c>
      <c r="G48" s="182">
        <v>300</v>
      </c>
      <c r="H48" s="182">
        <v>3216</v>
      </c>
      <c r="I48" s="182">
        <v>13259</v>
      </c>
      <c r="J48" s="182">
        <v>2317</v>
      </c>
      <c r="K48" s="182">
        <v>23735</v>
      </c>
      <c r="L48" s="182">
        <v>139749</v>
      </c>
      <c r="M48" s="182">
        <v>1315</v>
      </c>
      <c r="N48" s="182">
        <v>68076.42</v>
      </c>
      <c r="O48" s="182"/>
      <c r="P48" s="182">
        <v>1419</v>
      </c>
      <c r="Q48" s="182">
        <v>566</v>
      </c>
      <c r="R48" s="182"/>
      <c r="S48" s="193">
        <v>19929.13</v>
      </c>
    </row>
    <row r="51" spans="2:2" x14ac:dyDescent="0.25">
      <c r="B51" t="s">
        <v>316</v>
      </c>
    </row>
    <row r="53" spans="2:2" x14ac:dyDescent="0.25">
      <c r="B53" t="s">
        <v>334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69"/>
  <sheetViews>
    <sheetView topLeftCell="A148" workbookViewId="0">
      <selection activeCell="B169" sqref="B169"/>
    </sheetView>
  </sheetViews>
  <sheetFormatPr baseColWidth="10" defaultRowHeight="15" x14ac:dyDescent="0.25"/>
  <cols>
    <col min="2" max="2" width="13.140625" customWidth="1"/>
    <col min="4" max="5" width="14.42578125" customWidth="1"/>
  </cols>
  <sheetData>
    <row r="2" spans="2:21" ht="15.75" x14ac:dyDescent="0.3">
      <c r="D2" s="1" t="s">
        <v>312</v>
      </c>
      <c r="E2" s="1"/>
    </row>
    <row r="4" spans="2:21" x14ac:dyDescent="0.25">
      <c r="B4" s="23" t="s">
        <v>163</v>
      </c>
    </row>
    <row r="5" spans="2:21" ht="15.75" thickBot="1" x14ac:dyDescent="0.3"/>
    <row r="6" spans="2:21" ht="15" customHeight="1" x14ac:dyDescent="0.25">
      <c r="B6" s="199" t="s">
        <v>0</v>
      </c>
      <c r="C6" s="201" t="s">
        <v>1</v>
      </c>
      <c r="D6" s="201" t="s">
        <v>126</v>
      </c>
      <c r="E6" s="207" t="s">
        <v>78</v>
      </c>
      <c r="F6" s="208"/>
      <c r="G6" s="208"/>
      <c r="H6" s="208"/>
      <c r="I6" s="208"/>
      <c r="J6" s="209"/>
      <c r="K6" s="212" t="s">
        <v>79</v>
      </c>
      <c r="L6" s="201" t="s">
        <v>80</v>
      </c>
      <c r="M6" s="201"/>
      <c r="N6" s="212" t="s">
        <v>81</v>
      </c>
      <c r="O6" s="207" t="s">
        <v>82</v>
      </c>
      <c r="P6" s="208"/>
      <c r="Q6" s="208"/>
      <c r="R6" s="208"/>
      <c r="S6" s="209"/>
      <c r="T6" s="212" t="s">
        <v>83</v>
      </c>
      <c r="U6" s="210" t="s">
        <v>164</v>
      </c>
    </row>
    <row r="7" spans="2:21" ht="30.75" thickBot="1" x14ac:dyDescent="0.3">
      <c r="B7" s="200"/>
      <c r="C7" s="202"/>
      <c r="D7" s="202"/>
      <c r="E7" s="26" t="s">
        <v>317</v>
      </c>
      <c r="F7" s="26" t="s">
        <v>87</v>
      </c>
      <c r="G7" s="26" t="s">
        <v>88</v>
      </c>
      <c r="H7" s="26" t="s">
        <v>89</v>
      </c>
      <c r="I7" s="26" t="s">
        <v>90</v>
      </c>
      <c r="J7" s="26" t="s">
        <v>92</v>
      </c>
      <c r="K7" s="213"/>
      <c r="L7" s="26" t="s">
        <v>94</v>
      </c>
      <c r="M7" s="26" t="s">
        <v>95</v>
      </c>
      <c r="N7" s="213"/>
      <c r="O7" s="26" t="s">
        <v>97</v>
      </c>
      <c r="P7" s="26" t="s">
        <v>100</v>
      </c>
      <c r="Q7" s="26" t="s">
        <v>103</v>
      </c>
      <c r="R7" s="26" t="s">
        <v>104</v>
      </c>
      <c r="S7" s="26" t="s">
        <v>105</v>
      </c>
      <c r="T7" s="213"/>
      <c r="U7" s="211"/>
    </row>
    <row r="8" spans="2:21" x14ac:dyDescent="0.25">
      <c r="B8" s="27" t="s">
        <v>2</v>
      </c>
      <c r="C8" s="63" t="s">
        <v>3</v>
      </c>
      <c r="D8" s="28" t="s">
        <v>127</v>
      </c>
      <c r="E8" s="28"/>
      <c r="F8" s="64"/>
      <c r="G8" s="64"/>
      <c r="H8" s="64"/>
      <c r="I8" s="64"/>
      <c r="J8" s="64"/>
      <c r="K8" s="65"/>
      <c r="L8" s="64"/>
      <c r="M8" s="64"/>
      <c r="N8" s="65"/>
      <c r="O8" s="64"/>
      <c r="P8" s="64"/>
      <c r="Q8" s="64"/>
      <c r="R8" s="64"/>
      <c r="S8" s="64">
        <v>425</v>
      </c>
      <c r="T8" s="65">
        <v>425</v>
      </c>
      <c r="U8" s="66">
        <v>425</v>
      </c>
    </row>
    <row r="9" spans="2:21" x14ac:dyDescent="0.25">
      <c r="B9" s="32"/>
      <c r="C9" s="67" t="s">
        <v>128</v>
      </c>
      <c r="D9" s="67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>
        <v>425</v>
      </c>
      <c r="T9" s="68">
        <v>425</v>
      </c>
      <c r="U9" s="69">
        <v>425</v>
      </c>
    </row>
    <row r="10" spans="2:21" x14ac:dyDescent="0.25">
      <c r="B10" s="32"/>
      <c r="C10" s="70" t="s">
        <v>4</v>
      </c>
      <c r="D10" s="33" t="s">
        <v>127</v>
      </c>
      <c r="E10" s="33"/>
      <c r="F10" s="71"/>
      <c r="G10" s="71">
        <v>7</v>
      </c>
      <c r="H10" s="71"/>
      <c r="I10" s="71"/>
      <c r="J10" s="71"/>
      <c r="K10" s="72">
        <v>7</v>
      </c>
      <c r="L10" s="71">
        <v>720</v>
      </c>
      <c r="M10" s="71"/>
      <c r="N10" s="72">
        <v>720</v>
      </c>
      <c r="O10" s="71">
        <v>1400</v>
      </c>
      <c r="P10" s="71">
        <v>3400</v>
      </c>
      <c r="Q10" s="71">
        <v>1250</v>
      </c>
      <c r="R10" s="71">
        <v>950</v>
      </c>
      <c r="S10" s="71">
        <v>2150</v>
      </c>
      <c r="T10" s="72">
        <v>9150</v>
      </c>
      <c r="U10" s="73">
        <v>9877</v>
      </c>
    </row>
    <row r="11" spans="2:21" x14ac:dyDescent="0.25">
      <c r="B11" s="32"/>
      <c r="C11" s="67" t="s">
        <v>129</v>
      </c>
      <c r="D11" s="67"/>
      <c r="E11" s="67"/>
      <c r="F11" s="68"/>
      <c r="G11" s="68">
        <v>7</v>
      </c>
      <c r="H11" s="68"/>
      <c r="I11" s="68"/>
      <c r="J11" s="68"/>
      <c r="K11" s="68">
        <v>7</v>
      </c>
      <c r="L11" s="68">
        <v>720</v>
      </c>
      <c r="M11" s="68"/>
      <c r="N11" s="68">
        <v>720</v>
      </c>
      <c r="O11" s="68">
        <v>1400</v>
      </c>
      <c r="P11" s="68">
        <v>3400</v>
      </c>
      <c r="Q11" s="68">
        <v>1250</v>
      </c>
      <c r="R11" s="68">
        <v>950</v>
      </c>
      <c r="S11" s="68">
        <v>2150</v>
      </c>
      <c r="T11" s="68">
        <v>9150</v>
      </c>
      <c r="U11" s="69">
        <v>9877</v>
      </c>
    </row>
    <row r="12" spans="2:21" x14ac:dyDescent="0.25">
      <c r="B12" s="32"/>
      <c r="C12" s="70" t="s">
        <v>5</v>
      </c>
      <c r="D12" s="33" t="s">
        <v>127</v>
      </c>
      <c r="E12" s="33"/>
      <c r="F12" s="71">
        <v>27</v>
      </c>
      <c r="G12" s="71"/>
      <c r="H12" s="71">
        <v>20</v>
      </c>
      <c r="I12" s="71"/>
      <c r="J12" s="71"/>
      <c r="K12" s="72">
        <v>47</v>
      </c>
      <c r="L12" s="71"/>
      <c r="M12" s="71"/>
      <c r="N12" s="72"/>
      <c r="O12" s="71"/>
      <c r="P12" s="71">
        <v>800</v>
      </c>
      <c r="Q12" s="71"/>
      <c r="R12" s="71">
        <v>1800</v>
      </c>
      <c r="S12" s="71">
        <v>1450</v>
      </c>
      <c r="T12" s="72">
        <v>4050</v>
      </c>
      <c r="U12" s="73">
        <v>4097</v>
      </c>
    </row>
    <row r="13" spans="2:21" x14ac:dyDescent="0.25">
      <c r="B13" s="32"/>
      <c r="C13" s="67" t="s">
        <v>130</v>
      </c>
      <c r="D13" s="67"/>
      <c r="E13" s="67"/>
      <c r="F13" s="68">
        <v>27</v>
      </c>
      <c r="G13" s="68"/>
      <c r="H13" s="68">
        <v>20</v>
      </c>
      <c r="I13" s="68"/>
      <c r="J13" s="68"/>
      <c r="K13" s="68">
        <v>47</v>
      </c>
      <c r="L13" s="68"/>
      <c r="M13" s="68"/>
      <c r="N13" s="68"/>
      <c r="O13" s="68"/>
      <c r="P13" s="68">
        <v>800</v>
      </c>
      <c r="Q13" s="68"/>
      <c r="R13" s="68">
        <v>1800</v>
      </c>
      <c r="S13" s="68">
        <v>1450</v>
      </c>
      <c r="T13" s="68">
        <v>4050</v>
      </c>
      <c r="U13" s="69">
        <v>4097</v>
      </c>
    </row>
    <row r="14" spans="2:21" x14ac:dyDescent="0.25">
      <c r="B14" s="32"/>
      <c r="C14" s="70" t="s">
        <v>6</v>
      </c>
      <c r="D14" s="33" t="s">
        <v>127</v>
      </c>
      <c r="E14" s="33"/>
      <c r="F14" s="71"/>
      <c r="G14" s="71"/>
      <c r="H14" s="71"/>
      <c r="I14" s="71"/>
      <c r="J14" s="71"/>
      <c r="K14" s="72"/>
      <c r="L14" s="71">
        <v>31</v>
      </c>
      <c r="M14" s="71"/>
      <c r="N14" s="72">
        <v>31</v>
      </c>
      <c r="O14" s="71">
        <v>600</v>
      </c>
      <c r="P14" s="71">
        <v>1680</v>
      </c>
      <c r="Q14" s="71">
        <v>905</v>
      </c>
      <c r="R14" s="71"/>
      <c r="S14" s="71">
        <v>25871</v>
      </c>
      <c r="T14" s="72">
        <v>29056</v>
      </c>
      <c r="U14" s="73">
        <v>29087</v>
      </c>
    </row>
    <row r="15" spans="2:21" x14ac:dyDescent="0.25">
      <c r="B15" s="32"/>
      <c r="C15" s="67" t="s">
        <v>131</v>
      </c>
      <c r="D15" s="67"/>
      <c r="E15" s="67"/>
      <c r="F15" s="68"/>
      <c r="G15" s="68"/>
      <c r="H15" s="68"/>
      <c r="I15" s="68"/>
      <c r="J15" s="68"/>
      <c r="K15" s="68"/>
      <c r="L15" s="68">
        <v>31</v>
      </c>
      <c r="M15" s="68"/>
      <c r="N15" s="68">
        <v>31</v>
      </c>
      <c r="O15" s="68">
        <v>600</v>
      </c>
      <c r="P15" s="68">
        <v>1680</v>
      </c>
      <c r="Q15" s="68">
        <v>905</v>
      </c>
      <c r="R15" s="68"/>
      <c r="S15" s="68">
        <v>25871</v>
      </c>
      <c r="T15" s="68">
        <v>29056</v>
      </c>
      <c r="U15" s="69">
        <v>29087</v>
      </c>
    </row>
    <row r="16" spans="2:21" x14ac:dyDescent="0.25">
      <c r="B16" s="32"/>
      <c r="C16" s="70" t="s">
        <v>7</v>
      </c>
      <c r="D16" s="33" t="s">
        <v>127</v>
      </c>
      <c r="E16" s="33"/>
      <c r="F16" s="71">
        <v>72</v>
      </c>
      <c r="G16" s="71"/>
      <c r="H16" s="71"/>
      <c r="I16" s="71">
        <v>122</v>
      </c>
      <c r="J16" s="71">
        <v>30</v>
      </c>
      <c r="K16" s="72">
        <v>224</v>
      </c>
      <c r="L16" s="71">
        <v>150</v>
      </c>
      <c r="M16" s="71"/>
      <c r="N16" s="72">
        <v>150</v>
      </c>
      <c r="O16" s="71">
        <v>300</v>
      </c>
      <c r="P16" s="71">
        <v>500</v>
      </c>
      <c r="Q16" s="71">
        <v>695</v>
      </c>
      <c r="R16" s="71">
        <v>2300</v>
      </c>
      <c r="S16" s="71">
        <v>21185</v>
      </c>
      <c r="T16" s="72">
        <v>24980</v>
      </c>
      <c r="U16" s="73">
        <v>25354</v>
      </c>
    </row>
    <row r="17" spans="2:21" x14ac:dyDescent="0.25">
      <c r="B17" s="32"/>
      <c r="C17" s="67" t="s">
        <v>132</v>
      </c>
      <c r="D17" s="67"/>
      <c r="E17" s="67"/>
      <c r="F17" s="68">
        <v>72</v>
      </c>
      <c r="G17" s="68"/>
      <c r="H17" s="68"/>
      <c r="I17" s="68">
        <v>122</v>
      </c>
      <c r="J17" s="68">
        <v>30</v>
      </c>
      <c r="K17" s="68">
        <v>224</v>
      </c>
      <c r="L17" s="68">
        <v>150</v>
      </c>
      <c r="M17" s="68"/>
      <c r="N17" s="68">
        <v>150</v>
      </c>
      <c r="O17" s="68">
        <v>300</v>
      </c>
      <c r="P17" s="68">
        <v>500</v>
      </c>
      <c r="Q17" s="68">
        <v>695</v>
      </c>
      <c r="R17" s="68">
        <v>2300</v>
      </c>
      <c r="S17" s="68">
        <v>21185</v>
      </c>
      <c r="T17" s="68">
        <v>24980</v>
      </c>
      <c r="U17" s="69">
        <v>25354</v>
      </c>
    </row>
    <row r="18" spans="2:21" x14ac:dyDescent="0.25">
      <c r="B18" s="32"/>
      <c r="C18" s="70" t="s">
        <v>8</v>
      </c>
      <c r="D18" s="33" t="s">
        <v>127</v>
      </c>
      <c r="E18" s="33">
        <v>14</v>
      </c>
      <c r="F18" s="71">
        <v>44</v>
      </c>
      <c r="G18" s="71"/>
      <c r="H18" s="71">
        <v>29</v>
      </c>
      <c r="I18" s="71"/>
      <c r="J18" s="71"/>
      <c r="K18" s="72">
        <v>87</v>
      </c>
      <c r="L18" s="71">
        <v>2382</v>
      </c>
      <c r="M18" s="71"/>
      <c r="N18" s="72">
        <v>2382</v>
      </c>
      <c r="O18" s="71">
        <v>140</v>
      </c>
      <c r="P18" s="71">
        <v>5140</v>
      </c>
      <c r="Q18" s="71">
        <v>140</v>
      </c>
      <c r="R18" s="71">
        <v>340</v>
      </c>
      <c r="S18" s="71">
        <v>13430</v>
      </c>
      <c r="T18" s="72">
        <v>19190</v>
      </c>
      <c r="U18" s="73">
        <v>21659</v>
      </c>
    </row>
    <row r="19" spans="2:21" x14ac:dyDescent="0.25">
      <c r="B19" s="32"/>
      <c r="C19" s="67" t="s">
        <v>133</v>
      </c>
      <c r="D19" s="67"/>
      <c r="E19" s="67">
        <v>14</v>
      </c>
      <c r="F19" s="68">
        <v>44</v>
      </c>
      <c r="G19" s="68"/>
      <c r="H19" s="68">
        <v>29</v>
      </c>
      <c r="I19" s="68"/>
      <c r="J19" s="68"/>
      <c r="K19" s="68">
        <v>87</v>
      </c>
      <c r="L19" s="68">
        <v>2382</v>
      </c>
      <c r="M19" s="68"/>
      <c r="N19" s="68">
        <v>2382</v>
      </c>
      <c r="O19" s="68">
        <v>140</v>
      </c>
      <c r="P19" s="68">
        <v>5140</v>
      </c>
      <c r="Q19" s="68">
        <v>140</v>
      </c>
      <c r="R19" s="68">
        <v>340</v>
      </c>
      <c r="S19" s="68">
        <v>13430</v>
      </c>
      <c r="T19" s="68">
        <v>19190</v>
      </c>
      <c r="U19" s="69">
        <v>21659</v>
      </c>
    </row>
    <row r="20" spans="2:21" x14ac:dyDescent="0.25">
      <c r="B20" s="32"/>
      <c r="C20" s="70" t="s">
        <v>9</v>
      </c>
      <c r="D20" s="33" t="s">
        <v>127</v>
      </c>
      <c r="E20" s="33"/>
      <c r="F20" s="71"/>
      <c r="G20" s="71"/>
      <c r="H20" s="71"/>
      <c r="I20" s="71"/>
      <c r="J20" s="71"/>
      <c r="K20" s="72"/>
      <c r="L20" s="71">
        <v>265</v>
      </c>
      <c r="M20" s="71"/>
      <c r="N20" s="72">
        <v>265</v>
      </c>
      <c r="O20" s="71"/>
      <c r="P20" s="71">
        <v>7225</v>
      </c>
      <c r="Q20" s="71">
        <v>715</v>
      </c>
      <c r="R20" s="71">
        <v>600</v>
      </c>
      <c r="S20" s="71">
        <v>22665</v>
      </c>
      <c r="T20" s="72">
        <v>31205</v>
      </c>
      <c r="U20" s="73">
        <v>31470</v>
      </c>
    </row>
    <row r="21" spans="2:21" x14ac:dyDescent="0.25">
      <c r="B21" s="32"/>
      <c r="C21" s="67" t="s">
        <v>134</v>
      </c>
      <c r="D21" s="67"/>
      <c r="E21" s="67"/>
      <c r="F21" s="68"/>
      <c r="G21" s="68"/>
      <c r="H21" s="68"/>
      <c r="I21" s="68"/>
      <c r="J21" s="68"/>
      <c r="K21" s="68"/>
      <c r="L21" s="68">
        <v>265</v>
      </c>
      <c r="M21" s="68"/>
      <c r="N21" s="68">
        <v>265</v>
      </c>
      <c r="O21" s="68"/>
      <c r="P21" s="68">
        <v>7225</v>
      </c>
      <c r="Q21" s="68">
        <v>715</v>
      </c>
      <c r="R21" s="68">
        <v>600</v>
      </c>
      <c r="S21" s="68">
        <v>22665</v>
      </c>
      <c r="T21" s="68">
        <v>31205</v>
      </c>
      <c r="U21" s="69">
        <v>31470</v>
      </c>
    </row>
    <row r="22" spans="2:21" x14ac:dyDescent="0.25">
      <c r="B22" s="32"/>
      <c r="C22" s="70" t="s">
        <v>10</v>
      </c>
      <c r="D22" s="33" t="s">
        <v>127</v>
      </c>
      <c r="E22" s="33"/>
      <c r="F22" s="71">
        <v>94</v>
      </c>
      <c r="G22" s="71"/>
      <c r="H22" s="71"/>
      <c r="I22" s="71">
        <v>40</v>
      </c>
      <c r="J22" s="71"/>
      <c r="K22" s="72">
        <v>134</v>
      </c>
      <c r="L22" s="71"/>
      <c r="M22" s="71"/>
      <c r="N22" s="72"/>
      <c r="O22" s="71">
        <v>100</v>
      </c>
      <c r="P22" s="71"/>
      <c r="Q22" s="71"/>
      <c r="R22" s="71"/>
      <c r="S22" s="71">
        <v>34265</v>
      </c>
      <c r="T22" s="72">
        <v>34365</v>
      </c>
      <c r="U22" s="73">
        <v>34499</v>
      </c>
    </row>
    <row r="23" spans="2:21" x14ac:dyDescent="0.25">
      <c r="B23" s="37"/>
      <c r="C23" s="67" t="s">
        <v>135</v>
      </c>
      <c r="D23" s="67"/>
      <c r="E23" s="67"/>
      <c r="F23" s="68">
        <v>94</v>
      </c>
      <c r="G23" s="68"/>
      <c r="H23" s="68"/>
      <c r="I23" s="68">
        <v>40</v>
      </c>
      <c r="J23" s="68"/>
      <c r="K23" s="68">
        <v>134</v>
      </c>
      <c r="L23" s="68"/>
      <c r="M23" s="68"/>
      <c r="N23" s="68"/>
      <c r="O23" s="68">
        <v>100</v>
      </c>
      <c r="P23" s="68"/>
      <c r="Q23" s="68"/>
      <c r="R23" s="68"/>
      <c r="S23" s="68">
        <v>34265</v>
      </c>
      <c r="T23" s="68">
        <v>34365</v>
      </c>
      <c r="U23" s="69">
        <v>34499</v>
      </c>
    </row>
    <row r="24" spans="2:21" x14ac:dyDescent="0.25">
      <c r="B24" s="38" t="s">
        <v>11</v>
      </c>
      <c r="C24" s="39"/>
      <c r="D24" s="39"/>
      <c r="E24" s="39">
        <v>14</v>
      </c>
      <c r="F24" s="40">
        <v>237</v>
      </c>
      <c r="G24" s="40">
        <v>7</v>
      </c>
      <c r="H24" s="40">
        <v>49</v>
      </c>
      <c r="I24" s="40">
        <v>162</v>
      </c>
      <c r="J24" s="40">
        <v>30</v>
      </c>
      <c r="K24" s="40">
        <v>499</v>
      </c>
      <c r="L24" s="40">
        <v>3548</v>
      </c>
      <c r="M24" s="40"/>
      <c r="N24" s="40">
        <v>3548</v>
      </c>
      <c r="O24" s="40">
        <v>2540</v>
      </c>
      <c r="P24" s="40">
        <v>18745</v>
      </c>
      <c r="Q24" s="40">
        <v>3705</v>
      </c>
      <c r="R24" s="40">
        <v>5990</v>
      </c>
      <c r="S24" s="40">
        <v>121441</v>
      </c>
      <c r="T24" s="40">
        <v>152421</v>
      </c>
      <c r="U24" s="41">
        <v>156468</v>
      </c>
    </row>
    <row r="25" spans="2:21" x14ac:dyDescent="0.25">
      <c r="B25" s="32" t="s">
        <v>12</v>
      </c>
      <c r="C25" s="70" t="s">
        <v>13</v>
      </c>
      <c r="D25" s="33" t="s">
        <v>127</v>
      </c>
      <c r="E25" s="33"/>
      <c r="F25" s="71"/>
      <c r="G25" s="71"/>
      <c r="H25" s="71"/>
      <c r="I25" s="71"/>
      <c r="J25" s="71"/>
      <c r="K25" s="72"/>
      <c r="L25" s="71"/>
      <c r="M25" s="71"/>
      <c r="N25" s="72"/>
      <c r="O25" s="71"/>
      <c r="P25" s="71"/>
      <c r="Q25" s="71"/>
      <c r="R25" s="71"/>
      <c r="S25" s="71">
        <v>8450</v>
      </c>
      <c r="T25" s="72">
        <v>8450</v>
      </c>
      <c r="U25" s="73">
        <v>8450</v>
      </c>
    </row>
    <row r="26" spans="2:21" x14ac:dyDescent="0.25">
      <c r="B26" s="32"/>
      <c r="C26" s="67" t="s">
        <v>136</v>
      </c>
      <c r="D26" s="67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>
        <v>8450</v>
      </c>
      <c r="T26" s="68">
        <v>8450</v>
      </c>
      <c r="U26" s="69">
        <v>8450</v>
      </c>
    </row>
    <row r="27" spans="2:21" x14ac:dyDescent="0.25">
      <c r="B27" s="32"/>
      <c r="C27" s="70" t="s">
        <v>14</v>
      </c>
      <c r="D27" s="33" t="s">
        <v>127</v>
      </c>
      <c r="E27" s="33"/>
      <c r="F27" s="71"/>
      <c r="G27" s="71"/>
      <c r="H27" s="71"/>
      <c r="I27" s="71">
        <v>40</v>
      </c>
      <c r="J27" s="71"/>
      <c r="K27" s="72">
        <v>40</v>
      </c>
      <c r="L27" s="71">
        <v>2920</v>
      </c>
      <c r="M27" s="71"/>
      <c r="N27" s="72">
        <v>2920</v>
      </c>
      <c r="O27" s="71"/>
      <c r="P27" s="71"/>
      <c r="Q27" s="71"/>
      <c r="R27" s="71"/>
      <c r="S27" s="71">
        <v>2550</v>
      </c>
      <c r="T27" s="72">
        <v>2550</v>
      </c>
      <c r="U27" s="73">
        <v>5510</v>
      </c>
    </row>
    <row r="28" spans="2:21" x14ac:dyDescent="0.25">
      <c r="B28" s="32"/>
      <c r="C28" s="67" t="s">
        <v>160</v>
      </c>
      <c r="D28" s="67"/>
      <c r="E28" s="67"/>
      <c r="F28" s="68"/>
      <c r="G28" s="68"/>
      <c r="H28" s="68"/>
      <c r="I28" s="68">
        <v>40</v>
      </c>
      <c r="J28" s="68"/>
      <c r="K28" s="68">
        <v>40</v>
      </c>
      <c r="L28" s="68">
        <v>2920</v>
      </c>
      <c r="M28" s="68"/>
      <c r="N28" s="68">
        <v>2920</v>
      </c>
      <c r="O28" s="68"/>
      <c r="P28" s="68"/>
      <c r="Q28" s="68"/>
      <c r="R28" s="68"/>
      <c r="S28" s="68">
        <v>2550</v>
      </c>
      <c r="T28" s="68">
        <v>2550</v>
      </c>
      <c r="U28" s="69">
        <v>5510</v>
      </c>
    </row>
    <row r="29" spans="2:21" x14ac:dyDescent="0.25">
      <c r="B29" s="32"/>
      <c r="C29" s="70" t="s">
        <v>15</v>
      </c>
      <c r="D29" s="33" t="s">
        <v>127</v>
      </c>
      <c r="E29" s="33"/>
      <c r="F29" s="71"/>
      <c r="G29" s="71"/>
      <c r="H29" s="71"/>
      <c r="I29" s="71"/>
      <c r="J29" s="71"/>
      <c r="K29" s="72"/>
      <c r="L29" s="71">
        <v>760</v>
      </c>
      <c r="M29" s="71">
        <v>40</v>
      </c>
      <c r="N29" s="72">
        <v>800</v>
      </c>
      <c r="O29" s="71">
        <v>140</v>
      </c>
      <c r="P29" s="71"/>
      <c r="Q29" s="71"/>
      <c r="R29" s="71"/>
      <c r="S29" s="71">
        <v>14640</v>
      </c>
      <c r="T29" s="72">
        <v>14780</v>
      </c>
      <c r="U29" s="73">
        <v>15580</v>
      </c>
    </row>
    <row r="30" spans="2:21" x14ac:dyDescent="0.25">
      <c r="B30" s="37"/>
      <c r="C30" s="67" t="s">
        <v>137</v>
      </c>
      <c r="D30" s="67"/>
      <c r="E30" s="67"/>
      <c r="F30" s="68"/>
      <c r="G30" s="68"/>
      <c r="H30" s="68"/>
      <c r="I30" s="68"/>
      <c r="J30" s="68"/>
      <c r="K30" s="68"/>
      <c r="L30" s="68">
        <v>760</v>
      </c>
      <c r="M30" s="68">
        <v>40</v>
      </c>
      <c r="N30" s="68">
        <v>800</v>
      </c>
      <c r="O30" s="68">
        <v>140</v>
      </c>
      <c r="P30" s="68"/>
      <c r="Q30" s="68"/>
      <c r="R30" s="68"/>
      <c r="S30" s="68">
        <v>14640</v>
      </c>
      <c r="T30" s="68">
        <v>14780</v>
      </c>
      <c r="U30" s="69">
        <v>15580</v>
      </c>
    </row>
    <row r="31" spans="2:21" x14ac:dyDescent="0.25">
      <c r="B31" s="38" t="s">
        <v>16</v>
      </c>
      <c r="C31" s="39"/>
      <c r="D31" s="39"/>
      <c r="E31" s="39"/>
      <c r="F31" s="40"/>
      <c r="G31" s="40"/>
      <c r="H31" s="40"/>
      <c r="I31" s="40">
        <v>40</v>
      </c>
      <c r="J31" s="40"/>
      <c r="K31" s="40">
        <v>40</v>
      </c>
      <c r="L31" s="40">
        <v>3680</v>
      </c>
      <c r="M31" s="40">
        <v>40</v>
      </c>
      <c r="N31" s="40">
        <v>3720</v>
      </c>
      <c r="O31" s="40">
        <v>140</v>
      </c>
      <c r="P31" s="40"/>
      <c r="Q31" s="40"/>
      <c r="R31" s="40"/>
      <c r="S31" s="40">
        <v>25640</v>
      </c>
      <c r="T31" s="40">
        <v>25780</v>
      </c>
      <c r="U31" s="41">
        <v>29540</v>
      </c>
    </row>
    <row r="32" spans="2:21" x14ac:dyDescent="0.25">
      <c r="B32" s="32" t="s">
        <v>17</v>
      </c>
      <c r="C32" s="70" t="s">
        <v>17</v>
      </c>
      <c r="D32" s="33" t="s">
        <v>138</v>
      </c>
      <c r="E32" s="33"/>
      <c r="F32" s="71"/>
      <c r="G32" s="71"/>
      <c r="H32" s="71"/>
      <c r="I32" s="71"/>
      <c r="J32" s="71"/>
      <c r="K32" s="72"/>
      <c r="L32" s="71"/>
      <c r="M32" s="71"/>
      <c r="N32" s="72"/>
      <c r="O32" s="71"/>
      <c r="P32" s="71">
        <v>5214</v>
      </c>
      <c r="Q32" s="71">
        <v>535</v>
      </c>
      <c r="R32" s="71"/>
      <c r="S32" s="71">
        <v>3136</v>
      </c>
      <c r="T32" s="72">
        <v>8885</v>
      </c>
      <c r="U32" s="73">
        <v>8885</v>
      </c>
    </row>
    <row r="33" spans="2:21" x14ac:dyDescent="0.25">
      <c r="B33" s="37"/>
      <c r="C33" s="67" t="s">
        <v>18</v>
      </c>
      <c r="D33" s="67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>
        <v>5214</v>
      </c>
      <c r="Q33" s="68">
        <v>535</v>
      </c>
      <c r="R33" s="68"/>
      <c r="S33" s="68">
        <v>3136</v>
      </c>
      <c r="T33" s="68">
        <v>8885</v>
      </c>
      <c r="U33" s="69">
        <v>8885</v>
      </c>
    </row>
    <row r="34" spans="2:21" x14ac:dyDescent="0.25">
      <c r="B34" s="38" t="s">
        <v>18</v>
      </c>
      <c r="C34" s="39"/>
      <c r="D34" s="39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>
        <v>5214</v>
      </c>
      <c r="Q34" s="40">
        <v>535</v>
      </c>
      <c r="R34" s="40"/>
      <c r="S34" s="40">
        <v>3136</v>
      </c>
      <c r="T34" s="40">
        <v>8885</v>
      </c>
      <c r="U34" s="41">
        <v>8885</v>
      </c>
    </row>
    <row r="35" spans="2:21" x14ac:dyDescent="0.25">
      <c r="B35" s="32" t="s">
        <v>19</v>
      </c>
      <c r="C35" s="70" t="s">
        <v>20</v>
      </c>
      <c r="D35" s="33" t="s">
        <v>127</v>
      </c>
      <c r="E35" s="33"/>
      <c r="F35" s="71"/>
      <c r="G35" s="71"/>
      <c r="H35" s="71"/>
      <c r="I35" s="71"/>
      <c r="J35" s="71"/>
      <c r="K35" s="72"/>
      <c r="L35" s="71">
        <v>800</v>
      </c>
      <c r="M35" s="71"/>
      <c r="N35" s="72">
        <v>800</v>
      </c>
      <c r="O35" s="71"/>
      <c r="P35" s="71"/>
      <c r="Q35" s="71"/>
      <c r="R35" s="71"/>
      <c r="S35" s="71">
        <v>350</v>
      </c>
      <c r="T35" s="72">
        <v>350</v>
      </c>
      <c r="U35" s="73">
        <v>1150</v>
      </c>
    </row>
    <row r="36" spans="2:21" x14ac:dyDescent="0.25">
      <c r="B36" s="32"/>
      <c r="C36" s="67" t="s">
        <v>139</v>
      </c>
      <c r="D36" s="67"/>
      <c r="E36" s="67"/>
      <c r="F36" s="68"/>
      <c r="G36" s="68"/>
      <c r="H36" s="68"/>
      <c r="I36" s="68"/>
      <c r="J36" s="68"/>
      <c r="K36" s="68"/>
      <c r="L36" s="68">
        <v>800</v>
      </c>
      <c r="M36" s="68"/>
      <c r="N36" s="68">
        <v>800</v>
      </c>
      <c r="O36" s="68"/>
      <c r="P36" s="68"/>
      <c r="Q36" s="68"/>
      <c r="R36" s="68"/>
      <c r="S36" s="68">
        <v>350</v>
      </c>
      <c r="T36" s="68">
        <v>350</v>
      </c>
      <c r="U36" s="69">
        <v>1150</v>
      </c>
    </row>
    <row r="37" spans="2:21" x14ac:dyDescent="0.25">
      <c r="B37" s="32"/>
      <c r="C37" s="70" t="s">
        <v>21</v>
      </c>
      <c r="D37" s="33" t="s">
        <v>127</v>
      </c>
      <c r="E37" s="33"/>
      <c r="F37" s="71">
        <v>28</v>
      </c>
      <c r="G37" s="71"/>
      <c r="H37" s="71"/>
      <c r="I37" s="71"/>
      <c r="J37" s="71"/>
      <c r="K37" s="72">
        <v>28</v>
      </c>
      <c r="L37" s="71">
        <v>6730</v>
      </c>
      <c r="M37" s="71"/>
      <c r="N37" s="72">
        <v>6730</v>
      </c>
      <c r="O37" s="71"/>
      <c r="P37" s="71"/>
      <c r="Q37" s="71">
        <v>1925</v>
      </c>
      <c r="R37" s="71"/>
      <c r="S37" s="71">
        <v>9796</v>
      </c>
      <c r="T37" s="72">
        <v>11721</v>
      </c>
      <c r="U37" s="73">
        <v>18479</v>
      </c>
    </row>
    <row r="38" spans="2:21" x14ac:dyDescent="0.25">
      <c r="B38" s="32"/>
      <c r="C38" s="67" t="s">
        <v>140</v>
      </c>
      <c r="D38" s="67"/>
      <c r="E38" s="67"/>
      <c r="F38" s="68">
        <v>28</v>
      </c>
      <c r="G38" s="68"/>
      <c r="H38" s="68"/>
      <c r="I38" s="68"/>
      <c r="J38" s="68"/>
      <c r="K38" s="68">
        <v>28</v>
      </c>
      <c r="L38" s="68">
        <v>6730</v>
      </c>
      <c r="M38" s="68"/>
      <c r="N38" s="68">
        <v>6730</v>
      </c>
      <c r="O38" s="68"/>
      <c r="P38" s="68"/>
      <c r="Q38" s="68">
        <v>1925</v>
      </c>
      <c r="R38" s="68"/>
      <c r="S38" s="68">
        <v>9796</v>
      </c>
      <c r="T38" s="68">
        <v>11721</v>
      </c>
      <c r="U38" s="69">
        <v>18479</v>
      </c>
    </row>
    <row r="39" spans="2:21" x14ac:dyDescent="0.25">
      <c r="B39" s="32"/>
      <c r="C39" s="70" t="s">
        <v>22</v>
      </c>
      <c r="D39" s="33" t="s">
        <v>127</v>
      </c>
      <c r="E39" s="33"/>
      <c r="F39" s="71">
        <v>134</v>
      </c>
      <c r="G39" s="71"/>
      <c r="H39" s="71"/>
      <c r="I39" s="71">
        <v>67</v>
      </c>
      <c r="J39" s="71">
        <v>96</v>
      </c>
      <c r="K39" s="72">
        <v>297</v>
      </c>
      <c r="L39" s="71">
        <v>5940</v>
      </c>
      <c r="M39" s="71"/>
      <c r="N39" s="72">
        <v>5940</v>
      </c>
      <c r="O39" s="71"/>
      <c r="P39" s="71">
        <v>600</v>
      </c>
      <c r="Q39" s="71">
        <v>2560</v>
      </c>
      <c r="R39" s="71">
        <v>800</v>
      </c>
      <c r="S39" s="71">
        <v>33085</v>
      </c>
      <c r="T39" s="72">
        <v>37045</v>
      </c>
      <c r="U39" s="73">
        <v>43282</v>
      </c>
    </row>
    <row r="40" spans="2:21" x14ac:dyDescent="0.25">
      <c r="B40" s="37"/>
      <c r="C40" s="67" t="s">
        <v>141</v>
      </c>
      <c r="D40" s="67"/>
      <c r="E40" s="67"/>
      <c r="F40" s="68">
        <v>134</v>
      </c>
      <c r="G40" s="68"/>
      <c r="H40" s="68"/>
      <c r="I40" s="68">
        <v>67</v>
      </c>
      <c r="J40" s="68">
        <v>96</v>
      </c>
      <c r="K40" s="68">
        <v>297</v>
      </c>
      <c r="L40" s="68">
        <v>5940</v>
      </c>
      <c r="M40" s="68"/>
      <c r="N40" s="68">
        <v>5940</v>
      </c>
      <c r="O40" s="68"/>
      <c r="P40" s="68">
        <v>600</v>
      </c>
      <c r="Q40" s="68">
        <v>2560</v>
      </c>
      <c r="R40" s="68">
        <v>800</v>
      </c>
      <c r="S40" s="68">
        <v>33085</v>
      </c>
      <c r="T40" s="68">
        <v>37045</v>
      </c>
      <c r="U40" s="69">
        <v>43282</v>
      </c>
    </row>
    <row r="41" spans="2:21" x14ac:dyDescent="0.25">
      <c r="B41" s="38" t="s">
        <v>23</v>
      </c>
      <c r="C41" s="39"/>
      <c r="D41" s="39"/>
      <c r="E41" s="39"/>
      <c r="F41" s="40">
        <v>162</v>
      </c>
      <c r="G41" s="40"/>
      <c r="H41" s="40"/>
      <c r="I41" s="40">
        <v>67</v>
      </c>
      <c r="J41" s="40">
        <v>96</v>
      </c>
      <c r="K41" s="40">
        <v>325</v>
      </c>
      <c r="L41" s="40">
        <v>13470</v>
      </c>
      <c r="M41" s="40"/>
      <c r="N41" s="40">
        <v>13470</v>
      </c>
      <c r="O41" s="40"/>
      <c r="P41" s="40">
        <v>600</v>
      </c>
      <c r="Q41" s="40">
        <v>4485</v>
      </c>
      <c r="R41" s="40">
        <v>800</v>
      </c>
      <c r="S41" s="40">
        <v>43231</v>
      </c>
      <c r="T41" s="40">
        <v>49116</v>
      </c>
      <c r="U41" s="41">
        <v>62911</v>
      </c>
    </row>
    <row r="42" spans="2:21" x14ac:dyDescent="0.25">
      <c r="B42" s="32" t="s">
        <v>27</v>
      </c>
      <c r="C42" s="70" t="s">
        <v>27</v>
      </c>
      <c r="D42" s="33" t="s">
        <v>127</v>
      </c>
      <c r="E42" s="33"/>
      <c r="F42" s="71"/>
      <c r="G42" s="71"/>
      <c r="H42" s="71"/>
      <c r="I42" s="71"/>
      <c r="J42" s="71"/>
      <c r="K42" s="72"/>
      <c r="L42" s="71"/>
      <c r="M42" s="71"/>
      <c r="N42" s="72"/>
      <c r="O42" s="71"/>
      <c r="P42" s="71">
        <v>2700</v>
      </c>
      <c r="Q42" s="71">
        <v>5399</v>
      </c>
      <c r="R42" s="71"/>
      <c r="S42" s="71">
        <v>2105</v>
      </c>
      <c r="T42" s="72">
        <v>10204</v>
      </c>
      <c r="U42" s="73">
        <v>10204</v>
      </c>
    </row>
    <row r="43" spans="2:21" x14ac:dyDescent="0.25">
      <c r="B43" s="37"/>
      <c r="C43" s="67" t="s">
        <v>28</v>
      </c>
      <c r="D43" s="67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>
        <v>2700</v>
      </c>
      <c r="Q43" s="68">
        <v>5399</v>
      </c>
      <c r="R43" s="68"/>
      <c r="S43" s="68">
        <v>2105</v>
      </c>
      <c r="T43" s="68">
        <v>10204</v>
      </c>
      <c r="U43" s="69">
        <v>10204</v>
      </c>
    </row>
    <row r="44" spans="2:21" x14ac:dyDescent="0.25">
      <c r="B44" s="38" t="s">
        <v>28</v>
      </c>
      <c r="C44" s="39"/>
      <c r="D44" s="39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>
        <v>2700</v>
      </c>
      <c r="Q44" s="40">
        <v>5399</v>
      </c>
      <c r="R44" s="40"/>
      <c r="S44" s="40">
        <v>2105</v>
      </c>
      <c r="T44" s="40">
        <v>10204</v>
      </c>
      <c r="U44" s="41">
        <v>10204</v>
      </c>
    </row>
    <row r="45" spans="2:21" x14ac:dyDescent="0.25">
      <c r="B45" s="32" t="s">
        <v>40</v>
      </c>
      <c r="C45" s="70" t="s">
        <v>41</v>
      </c>
      <c r="D45" s="33" t="s">
        <v>127</v>
      </c>
      <c r="E45" s="33"/>
      <c r="F45" s="71">
        <v>117</v>
      </c>
      <c r="G45" s="71">
        <v>10</v>
      </c>
      <c r="H45" s="71"/>
      <c r="I45" s="71">
        <v>130</v>
      </c>
      <c r="J45" s="71"/>
      <c r="K45" s="72">
        <v>257</v>
      </c>
      <c r="L45" s="71">
        <v>18000</v>
      </c>
      <c r="M45" s="71">
        <v>50</v>
      </c>
      <c r="N45" s="72">
        <v>18050</v>
      </c>
      <c r="O45" s="71">
        <v>2600</v>
      </c>
      <c r="P45" s="71">
        <v>2500</v>
      </c>
      <c r="Q45" s="71">
        <v>1650</v>
      </c>
      <c r="R45" s="71">
        <v>20000</v>
      </c>
      <c r="S45" s="71">
        <v>415000</v>
      </c>
      <c r="T45" s="72">
        <v>441750</v>
      </c>
      <c r="U45" s="73">
        <v>460057</v>
      </c>
    </row>
    <row r="46" spans="2:21" x14ac:dyDescent="0.25">
      <c r="B46" s="32"/>
      <c r="C46" s="67" t="s">
        <v>142</v>
      </c>
      <c r="D46" s="67"/>
      <c r="E46" s="67"/>
      <c r="F46" s="68">
        <v>117</v>
      </c>
      <c r="G46" s="68">
        <v>10</v>
      </c>
      <c r="H46" s="68"/>
      <c r="I46" s="68">
        <v>130</v>
      </c>
      <c r="J46" s="68"/>
      <c r="K46" s="68">
        <v>257</v>
      </c>
      <c r="L46" s="68">
        <v>18000</v>
      </c>
      <c r="M46" s="68">
        <v>50</v>
      </c>
      <c r="N46" s="68">
        <v>18050</v>
      </c>
      <c r="O46" s="68">
        <v>2600</v>
      </c>
      <c r="P46" s="68">
        <v>2500</v>
      </c>
      <c r="Q46" s="68">
        <v>1650</v>
      </c>
      <c r="R46" s="68">
        <v>20000</v>
      </c>
      <c r="S46" s="68">
        <v>415000</v>
      </c>
      <c r="T46" s="68">
        <v>441750</v>
      </c>
      <c r="U46" s="69">
        <v>460057</v>
      </c>
    </row>
    <row r="47" spans="2:21" x14ac:dyDescent="0.25">
      <c r="B47" s="32"/>
      <c r="C47" s="70" t="s">
        <v>42</v>
      </c>
      <c r="D47" s="33" t="s">
        <v>138</v>
      </c>
      <c r="E47" s="33"/>
      <c r="F47" s="71">
        <v>553</v>
      </c>
      <c r="G47" s="71"/>
      <c r="H47" s="71"/>
      <c r="I47" s="71"/>
      <c r="J47" s="71"/>
      <c r="K47" s="72">
        <v>553</v>
      </c>
      <c r="L47" s="71"/>
      <c r="M47" s="71"/>
      <c r="N47" s="72"/>
      <c r="O47" s="71"/>
      <c r="P47" s="71"/>
      <c r="Q47" s="71"/>
      <c r="R47" s="71"/>
      <c r="S47" s="71"/>
      <c r="T47" s="72"/>
      <c r="U47" s="73">
        <v>553</v>
      </c>
    </row>
    <row r="48" spans="2:21" x14ac:dyDescent="0.25">
      <c r="B48" s="32"/>
      <c r="C48" s="70"/>
      <c r="D48" s="33" t="s">
        <v>127</v>
      </c>
      <c r="E48" s="33"/>
      <c r="F48" s="71">
        <v>323</v>
      </c>
      <c r="G48" s="71">
        <v>79</v>
      </c>
      <c r="H48" s="71">
        <v>9</v>
      </c>
      <c r="I48" s="71">
        <v>180</v>
      </c>
      <c r="J48" s="71"/>
      <c r="K48" s="72">
        <v>591</v>
      </c>
      <c r="L48" s="71">
        <v>950</v>
      </c>
      <c r="M48" s="71"/>
      <c r="N48" s="72">
        <v>950</v>
      </c>
      <c r="O48" s="71">
        <v>700</v>
      </c>
      <c r="P48" s="71">
        <v>890</v>
      </c>
      <c r="Q48" s="71">
        <v>1490</v>
      </c>
      <c r="R48" s="71">
        <v>2280</v>
      </c>
      <c r="S48" s="71">
        <v>506180</v>
      </c>
      <c r="T48" s="72">
        <v>511540</v>
      </c>
      <c r="U48" s="73">
        <v>513081</v>
      </c>
    </row>
    <row r="49" spans="2:21" x14ac:dyDescent="0.25">
      <c r="B49" s="32"/>
      <c r="C49" s="67" t="s">
        <v>143</v>
      </c>
      <c r="D49" s="67"/>
      <c r="E49" s="67"/>
      <c r="F49" s="68">
        <v>876</v>
      </c>
      <c r="G49" s="68">
        <v>79</v>
      </c>
      <c r="H49" s="68">
        <v>9</v>
      </c>
      <c r="I49" s="68">
        <v>180</v>
      </c>
      <c r="J49" s="68"/>
      <c r="K49" s="68">
        <v>1144</v>
      </c>
      <c r="L49" s="68">
        <v>950</v>
      </c>
      <c r="M49" s="68"/>
      <c r="N49" s="68">
        <v>950</v>
      </c>
      <c r="O49" s="68">
        <v>700</v>
      </c>
      <c r="P49" s="68">
        <v>890</v>
      </c>
      <c r="Q49" s="68">
        <v>1490</v>
      </c>
      <c r="R49" s="68">
        <v>2280</v>
      </c>
      <c r="S49" s="68">
        <v>506180</v>
      </c>
      <c r="T49" s="68">
        <v>511540</v>
      </c>
      <c r="U49" s="69">
        <v>513634</v>
      </c>
    </row>
    <row r="50" spans="2:21" x14ac:dyDescent="0.25">
      <c r="B50" s="32"/>
      <c r="C50" s="70" t="s">
        <v>43</v>
      </c>
      <c r="D50" s="33" t="s">
        <v>127</v>
      </c>
      <c r="E50" s="33"/>
      <c r="F50" s="71">
        <v>104</v>
      </c>
      <c r="G50" s="71"/>
      <c r="H50" s="71"/>
      <c r="I50" s="71">
        <v>42</v>
      </c>
      <c r="J50" s="71"/>
      <c r="K50" s="72">
        <v>146</v>
      </c>
      <c r="L50" s="71"/>
      <c r="M50" s="71"/>
      <c r="N50" s="72"/>
      <c r="O50" s="71"/>
      <c r="P50" s="71">
        <v>5530</v>
      </c>
      <c r="Q50" s="71">
        <v>9285</v>
      </c>
      <c r="R50" s="71">
        <v>3810</v>
      </c>
      <c r="S50" s="71">
        <v>54300</v>
      </c>
      <c r="T50" s="72">
        <v>72925</v>
      </c>
      <c r="U50" s="73">
        <v>73071</v>
      </c>
    </row>
    <row r="51" spans="2:21" x14ac:dyDescent="0.25">
      <c r="B51" s="32"/>
      <c r="C51" s="67" t="s">
        <v>144</v>
      </c>
      <c r="D51" s="67"/>
      <c r="E51" s="67"/>
      <c r="F51" s="68">
        <v>104</v>
      </c>
      <c r="G51" s="68"/>
      <c r="H51" s="68"/>
      <c r="I51" s="68">
        <v>42</v>
      </c>
      <c r="J51" s="68"/>
      <c r="K51" s="68">
        <v>146</v>
      </c>
      <c r="L51" s="68"/>
      <c r="M51" s="68"/>
      <c r="N51" s="68"/>
      <c r="O51" s="68"/>
      <c r="P51" s="68">
        <v>5530</v>
      </c>
      <c r="Q51" s="68">
        <v>9285</v>
      </c>
      <c r="R51" s="68">
        <v>3810</v>
      </c>
      <c r="S51" s="68">
        <v>54300</v>
      </c>
      <c r="T51" s="68">
        <v>72925</v>
      </c>
      <c r="U51" s="69">
        <v>73071</v>
      </c>
    </row>
    <row r="52" spans="2:21" x14ac:dyDescent="0.25">
      <c r="B52" s="32"/>
      <c r="C52" s="70" t="s">
        <v>44</v>
      </c>
      <c r="D52" s="33" t="s">
        <v>127</v>
      </c>
      <c r="E52" s="33"/>
      <c r="F52" s="71"/>
      <c r="G52" s="71"/>
      <c r="H52" s="71"/>
      <c r="I52" s="71"/>
      <c r="J52" s="71"/>
      <c r="K52" s="72"/>
      <c r="L52" s="71">
        <v>200</v>
      </c>
      <c r="M52" s="71"/>
      <c r="N52" s="72">
        <v>200</v>
      </c>
      <c r="O52" s="71"/>
      <c r="P52" s="71">
        <v>1000</v>
      </c>
      <c r="Q52" s="71">
        <v>5600</v>
      </c>
      <c r="R52" s="71">
        <v>3300</v>
      </c>
      <c r="S52" s="71">
        <v>133040</v>
      </c>
      <c r="T52" s="72">
        <v>142940</v>
      </c>
      <c r="U52" s="73">
        <v>143140</v>
      </c>
    </row>
    <row r="53" spans="2:21" x14ac:dyDescent="0.25">
      <c r="B53" s="32"/>
      <c r="C53" s="67" t="s">
        <v>145</v>
      </c>
      <c r="D53" s="67"/>
      <c r="E53" s="67"/>
      <c r="F53" s="68"/>
      <c r="G53" s="68"/>
      <c r="H53" s="68"/>
      <c r="I53" s="68"/>
      <c r="J53" s="68"/>
      <c r="K53" s="68"/>
      <c r="L53" s="68">
        <v>200</v>
      </c>
      <c r="M53" s="68"/>
      <c r="N53" s="68">
        <v>200</v>
      </c>
      <c r="O53" s="68"/>
      <c r="P53" s="68">
        <v>1000</v>
      </c>
      <c r="Q53" s="68">
        <v>5600</v>
      </c>
      <c r="R53" s="68">
        <v>3300</v>
      </c>
      <c r="S53" s="68">
        <v>133040</v>
      </c>
      <c r="T53" s="68">
        <v>142940</v>
      </c>
      <c r="U53" s="69">
        <v>143140</v>
      </c>
    </row>
    <row r="54" spans="2:21" x14ac:dyDescent="0.25">
      <c r="B54" s="32"/>
      <c r="C54" s="70" t="s">
        <v>45</v>
      </c>
      <c r="D54" s="33" t="s">
        <v>127</v>
      </c>
      <c r="E54" s="33"/>
      <c r="F54" s="71">
        <v>118</v>
      </c>
      <c r="G54" s="71">
        <v>10</v>
      </c>
      <c r="H54" s="71">
        <v>55</v>
      </c>
      <c r="I54" s="71">
        <v>60</v>
      </c>
      <c r="J54" s="71"/>
      <c r="K54" s="72">
        <v>243</v>
      </c>
      <c r="L54" s="71"/>
      <c r="M54" s="71"/>
      <c r="N54" s="72"/>
      <c r="O54" s="71">
        <v>4200</v>
      </c>
      <c r="P54" s="71">
        <v>1500</v>
      </c>
      <c r="Q54" s="71">
        <v>12300</v>
      </c>
      <c r="R54" s="71">
        <v>10500</v>
      </c>
      <c r="S54" s="71">
        <v>350500</v>
      </c>
      <c r="T54" s="72">
        <v>379000</v>
      </c>
      <c r="U54" s="73">
        <v>379243</v>
      </c>
    </row>
    <row r="55" spans="2:21" x14ac:dyDescent="0.25">
      <c r="B55" s="37"/>
      <c r="C55" s="67" t="s">
        <v>146</v>
      </c>
      <c r="D55" s="67"/>
      <c r="E55" s="67"/>
      <c r="F55" s="68">
        <v>118</v>
      </c>
      <c r="G55" s="68">
        <v>10</v>
      </c>
      <c r="H55" s="68">
        <v>55</v>
      </c>
      <c r="I55" s="68">
        <v>60</v>
      </c>
      <c r="J55" s="68"/>
      <c r="K55" s="68">
        <v>243</v>
      </c>
      <c r="L55" s="68"/>
      <c r="M55" s="68"/>
      <c r="N55" s="68"/>
      <c r="O55" s="68">
        <v>4200</v>
      </c>
      <c r="P55" s="68">
        <v>1500</v>
      </c>
      <c r="Q55" s="68">
        <v>12300</v>
      </c>
      <c r="R55" s="68">
        <v>10500</v>
      </c>
      <c r="S55" s="68">
        <v>350500</v>
      </c>
      <c r="T55" s="68">
        <v>379000</v>
      </c>
      <c r="U55" s="69">
        <v>379243</v>
      </c>
    </row>
    <row r="56" spans="2:21" x14ac:dyDescent="0.25">
      <c r="B56" s="38" t="s">
        <v>46</v>
      </c>
      <c r="C56" s="39"/>
      <c r="D56" s="39"/>
      <c r="E56" s="39"/>
      <c r="F56" s="40">
        <v>1215</v>
      </c>
      <c r="G56" s="40">
        <v>99</v>
      </c>
      <c r="H56" s="40">
        <v>64</v>
      </c>
      <c r="I56" s="40">
        <v>412</v>
      </c>
      <c r="J56" s="40"/>
      <c r="K56" s="40">
        <v>1790</v>
      </c>
      <c r="L56" s="40">
        <v>19150</v>
      </c>
      <c r="M56" s="40">
        <v>50</v>
      </c>
      <c r="N56" s="40">
        <v>19200</v>
      </c>
      <c r="O56" s="40">
        <v>7500</v>
      </c>
      <c r="P56" s="40">
        <v>11420</v>
      </c>
      <c r="Q56" s="40">
        <v>30325</v>
      </c>
      <c r="R56" s="40">
        <v>39890</v>
      </c>
      <c r="S56" s="40">
        <v>1459020</v>
      </c>
      <c r="T56" s="40">
        <v>1548155</v>
      </c>
      <c r="U56" s="41">
        <v>1569145</v>
      </c>
    </row>
    <row r="57" spans="2:21" x14ac:dyDescent="0.25">
      <c r="B57" s="32" t="s">
        <v>47</v>
      </c>
      <c r="C57" s="70" t="s">
        <v>48</v>
      </c>
      <c r="D57" s="33" t="s">
        <v>138</v>
      </c>
      <c r="E57" s="33"/>
      <c r="F57" s="71"/>
      <c r="G57" s="71"/>
      <c r="H57" s="71"/>
      <c r="I57" s="71"/>
      <c r="J57" s="71"/>
      <c r="K57" s="72"/>
      <c r="L57" s="71">
        <v>7007</v>
      </c>
      <c r="M57" s="71"/>
      <c r="N57" s="72">
        <v>7007</v>
      </c>
      <c r="O57" s="71"/>
      <c r="P57" s="71"/>
      <c r="Q57" s="71">
        <v>17374</v>
      </c>
      <c r="R57" s="71"/>
      <c r="S57" s="71">
        <v>46302</v>
      </c>
      <c r="T57" s="72">
        <v>63676</v>
      </c>
      <c r="U57" s="73">
        <v>70683</v>
      </c>
    </row>
    <row r="58" spans="2:21" x14ac:dyDescent="0.25">
      <c r="B58" s="32"/>
      <c r="C58" s="67" t="s">
        <v>147</v>
      </c>
      <c r="D58" s="67"/>
      <c r="E58" s="67"/>
      <c r="F58" s="68"/>
      <c r="G58" s="68"/>
      <c r="H58" s="68"/>
      <c r="I58" s="68"/>
      <c r="J58" s="68"/>
      <c r="K58" s="68"/>
      <c r="L58" s="68">
        <v>7007</v>
      </c>
      <c r="M58" s="68"/>
      <c r="N58" s="68">
        <v>7007</v>
      </c>
      <c r="O58" s="68"/>
      <c r="P58" s="68"/>
      <c r="Q58" s="68">
        <v>17374</v>
      </c>
      <c r="R58" s="68"/>
      <c r="S58" s="68">
        <v>46302</v>
      </c>
      <c r="T58" s="68">
        <v>63676</v>
      </c>
      <c r="U58" s="69">
        <v>70683</v>
      </c>
    </row>
    <row r="59" spans="2:21" x14ac:dyDescent="0.25">
      <c r="B59" s="32"/>
      <c r="C59" s="70" t="s">
        <v>318</v>
      </c>
      <c r="D59" s="33" t="s">
        <v>138</v>
      </c>
      <c r="E59" s="33"/>
      <c r="F59" s="71"/>
      <c r="G59" s="71"/>
      <c r="H59" s="71"/>
      <c r="I59" s="71"/>
      <c r="J59" s="71"/>
      <c r="K59" s="72"/>
      <c r="L59" s="71">
        <v>1997</v>
      </c>
      <c r="M59" s="71">
        <v>7</v>
      </c>
      <c r="N59" s="72">
        <v>2004</v>
      </c>
      <c r="O59" s="71"/>
      <c r="P59" s="71"/>
      <c r="Q59" s="71">
        <v>9172</v>
      </c>
      <c r="R59" s="71"/>
      <c r="S59" s="71">
        <v>25161</v>
      </c>
      <c r="T59" s="72">
        <v>34333</v>
      </c>
      <c r="U59" s="73">
        <v>36337</v>
      </c>
    </row>
    <row r="60" spans="2:21" x14ac:dyDescent="0.25">
      <c r="B60" s="32"/>
      <c r="C60" s="67" t="s">
        <v>325</v>
      </c>
      <c r="D60" s="67"/>
      <c r="E60" s="67"/>
      <c r="F60" s="68"/>
      <c r="G60" s="68"/>
      <c r="H60" s="68"/>
      <c r="I60" s="68"/>
      <c r="J60" s="68"/>
      <c r="K60" s="68"/>
      <c r="L60" s="68">
        <v>1997</v>
      </c>
      <c r="M60" s="68">
        <v>7</v>
      </c>
      <c r="N60" s="68">
        <v>2004</v>
      </c>
      <c r="O60" s="68"/>
      <c r="P60" s="68"/>
      <c r="Q60" s="68">
        <v>9172</v>
      </c>
      <c r="R60" s="68"/>
      <c r="S60" s="68">
        <v>25161</v>
      </c>
      <c r="T60" s="68">
        <v>34333</v>
      </c>
      <c r="U60" s="69">
        <v>36337</v>
      </c>
    </row>
    <row r="61" spans="2:21" x14ac:dyDescent="0.25">
      <c r="B61" s="32"/>
      <c r="C61" s="70" t="s">
        <v>319</v>
      </c>
      <c r="D61" s="33" t="s">
        <v>138</v>
      </c>
      <c r="E61" s="33"/>
      <c r="F61" s="71"/>
      <c r="G61" s="71"/>
      <c r="H61" s="71"/>
      <c r="I61" s="71"/>
      <c r="J61" s="71"/>
      <c r="K61" s="72"/>
      <c r="L61" s="71">
        <v>1454</v>
      </c>
      <c r="M61" s="71">
        <v>10</v>
      </c>
      <c r="N61" s="72">
        <v>1464</v>
      </c>
      <c r="O61" s="71"/>
      <c r="P61" s="71"/>
      <c r="Q61" s="71">
        <v>1433</v>
      </c>
      <c r="R61" s="71"/>
      <c r="S61" s="71">
        <v>42359</v>
      </c>
      <c r="T61" s="72">
        <v>43792</v>
      </c>
      <c r="U61" s="73">
        <v>45256</v>
      </c>
    </row>
    <row r="62" spans="2:21" x14ac:dyDescent="0.25">
      <c r="B62" s="32"/>
      <c r="C62" s="67" t="s">
        <v>326</v>
      </c>
      <c r="D62" s="67"/>
      <c r="E62" s="67"/>
      <c r="F62" s="68"/>
      <c r="G62" s="68"/>
      <c r="H62" s="68"/>
      <c r="I62" s="68"/>
      <c r="J62" s="68"/>
      <c r="K62" s="68"/>
      <c r="L62" s="68">
        <v>1454</v>
      </c>
      <c r="M62" s="68">
        <v>10</v>
      </c>
      <c r="N62" s="68">
        <v>1464</v>
      </c>
      <c r="O62" s="68"/>
      <c r="P62" s="68"/>
      <c r="Q62" s="68">
        <v>1433</v>
      </c>
      <c r="R62" s="68"/>
      <c r="S62" s="68">
        <v>42359</v>
      </c>
      <c r="T62" s="68">
        <v>43792</v>
      </c>
      <c r="U62" s="69">
        <v>45256</v>
      </c>
    </row>
    <row r="63" spans="2:21" x14ac:dyDescent="0.25">
      <c r="B63" s="32"/>
      <c r="C63" s="70" t="s">
        <v>51</v>
      </c>
      <c r="D63" s="33" t="s">
        <v>138</v>
      </c>
      <c r="E63" s="33"/>
      <c r="F63" s="71"/>
      <c r="G63" s="71"/>
      <c r="H63" s="71"/>
      <c r="I63" s="71"/>
      <c r="J63" s="71"/>
      <c r="K63" s="72"/>
      <c r="L63" s="71">
        <v>2395</v>
      </c>
      <c r="M63" s="71"/>
      <c r="N63" s="72">
        <v>2395</v>
      </c>
      <c r="O63" s="71"/>
      <c r="P63" s="71"/>
      <c r="Q63" s="71">
        <v>975</v>
      </c>
      <c r="R63" s="71"/>
      <c r="S63" s="71">
        <v>28455</v>
      </c>
      <c r="T63" s="72">
        <v>29430</v>
      </c>
      <c r="U63" s="73">
        <v>31825</v>
      </c>
    </row>
    <row r="64" spans="2:21" x14ac:dyDescent="0.25">
      <c r="B64" s="37"/>
      <c r="C64" s="67" t="s">
        <v>150</v>
      </c>
      <c r="D64" s="67"/>
      <c r="E64" s="67"/>
      <c r="F64" s="68"/>
      <c r="G64" s="68"/>
      <c r="H64" s="68"/>
      <c r="I64" s="68"/>
      <c r="J64" s="68"/>
      <c r="K64" s="68"/>
      <c r="L64" s="68">
        <v>2395</v>
      </c>
      <c r="M64" s="68"/>
      <c r="N64" s="68">
        <v>2395</v>
      </c>
      <c r="O64" s="68"/>
      <c r="P64" s="68"/>
      <c r="Q64" s="68">
        <v>975</v>
      </c>
      <c r="R64" s="68"/>
      <c r="S64" s="68">
        <v>28455</v>
      </c>
      <c r="T64" s="68">
        <v>29430</v>
      </c>
      <c r="U64" s="69">
        <v>31825</v>
      </c>
    </row>
    <row r="65" spans="2:21" x14ac:dyDescent="0.25">
      <c r="B65" s="38" t="s">
        <v>52</v>
      </c>
      <c r="C65" s="39"/>
      <c r="D65" s="39"/>
      <c r="E65" s="39"/>
      <c r="F65" s="40"/>
      <c r="G65" s="40"/>
      <c r="H65" s="40"/>
      <c r="I65" s="40"/>
      <c r="J65" s="40"/>
      <c r="K65" s="40"/>
      <c r="L65" s="40">
        <v>12853</v>
      </c>
      <c r="M65" s="40">
        <v>17</v>
      </c>
      <c r="N65" s="40">
        <v>12870</v>
      </c>
      <c r="O65" s="40"/>
      <c r="P65" s="40"/>
      <c r="Q65" s="40">
        <v>28954</v>
      </c>
      <c r="R65" s="40"/>
      <c r="S65" s="40">
        <v>142277</v>
      </c>
      <c r="T65" s="40">
        <v>171231</v>
      </c>
      <c r="U65" s="41">
        <v>184101</v>
      </c>
    </row>
    <row r="66" spans="2:21" x14ac:dyDescent="0.25">
      <c r="B66" s="32" t="s">
        <v>53</v>
      </c>
      <c r="C66" s="70" t="s">
        <v>54</v>
      </c>
      <c r="D66" s="33" t="s">
        <v>127</v>
      </c>
      <c r="E66" s="33"/>
      <c r="F66" s="71"/>
      <c r="G66" s="71"/>
      <c r="H66" s="71"/>
      <c r="I66" s="71"/>
      <c r="J66" s="71"/>
      <c r="K66" s="72"/>
      <c r="L66" s="71"/>
      <c r="M66" s="71"/>
      <c r="N66" s="72"/>
      <c r="O66" s="71"/>
      <c r="P66" s="71">
        <v>9895</v>
      </c>
      <c r="Q66" s="71">
        <v>1310</v>
      </c>
      <c r="R66" s="71"/>
      <c r="S66" s="71">
        <v>3519</v>
      </c>
      <c r="T66" s="72">
        <v>14724</v>
      </c>
      <c r="U66" s="73">
        <v>14724</v>
      </c>
    </row>
    <row r="67" spans="2:21" x14ac:dyDescent="0.25">
      <c r="B67" s="32"/>
      <c r="C67" s="67" t="s">
        <v>151</v>
      </c>
      <c r="D67" s="67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>
        <v>9895</v>
      </c>
      <c r="Q67" s="68">
        <v>1310</v>
      </c>
      <c r="R67" s="68"/>
      <c r="S67" s="68">
        <v>3519</v>
      </c>
      <c r="T67" s="68">
        <v>14724</v>
      </c>
      <c r="U67" s="69">
        <v>14724</v>
      </c>
    </row>
    <row r="68" spans="2:21" x14ac:dyDescent="0.25">
      <c r="B68" s="32"/>
      <c r="C68" s="70" t="s">
        <v>55</v>
      </c>
      <c r="D68" s="33" t="s">
        <v>127</v>
      </c>
      <c r="E68" s="33"/>
      <c r="F68" s="71"/>
      <c r="G68" s="71"/>
      <c r="H68" s="71"/>
      <c r="I68" s="71"/>
      <c r="J68" s="71"/>
      <c r="K68" s="72"/>
      <c r="L68" s="71"/>
      <c r="M68" s="71"/>
      <c r="N68" s="72"/>
      <c r="O68" s="71">
        <v>2460</v>
      </c>
      <c r="P68" s="71">
        <v>12633</v>
      </c>
      <c r="Q68" s="71">
        <v>620</v>
      </c>
      <c r="R68" s="71">
        <v>6300</v>
      </c>
      <c r="S68" s="71">
        <v>49326</v>
      </c>
      <c r="T68" s="72">
        <v>71339</v>
      </c>
      <c r="U68" s="73">
        <v>71339</v>
      </c>
    </row>
    <row r="69" spans="2:21" x14ac:dyDescent="0.25">
      <c r="B69" s="37"/>
      <c r="C69" s="67" t="s">
        <v>152</v>
      </c>
      <c r="D69" s="67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>
        <v>2460</v>
      </c>
      <c r="P69" s="68">
        <v>12633</v>
      </c>
      <c r="Q69" s="68">
        <v>620</v>
      </c>
      <c r="R69" s="68">
        <v>6300</v>
      </c>
      <c r="S69" s="68">
        <v>49326</v>
      </c>
      <c r="T69" s="68">
        <v>71339</v>
      </c>
      <c r="U69" s="69">
        <v>71339</v>
      </c>
    </row>
    <row r="70" spans="2:21" x14ac:dyDescent="0.25">
      <c r="B70" s="38" t="s">
        <v>56</v>
      </c>
      <c r="C70" s="39"/>
      <c r="D70" s="39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>
        <v>2460</v>
      </c>
      <c r="P70" s="40">
        <v>22528</v>
      </c>
      <c r="Q70" s="40">
        <v>1930</v>
      </c>
      <c r="R70" s="40">
        <v>6300</v>
      </c>
      <c r="S70" s="40">
        <v>52845</v>
      </c>
      <c r="T70" s="40">
        <v>86063</v>
      </c>
      <c r="U70" s="41">
        <v>86063</v>
      </c>
    </row>
    <row r="71" spans="2:21" x14ac:dyDescent="0.25">
      <c r="B71" s="32" t="s">
        <v>57</v>
      </c>
      <c r="C71" s="70" t="s">
        <v>320</v>
      </c>
      <c r="D71" s="33" t="s">
        <v>127</v>
      </c>
      <c r="E71" s="33"/>
      <c r="F71" s="71"/>
      <c r="G71" s="71"/>
      <c r="H71" s="71"/>
      <c r="I71" s="71"/>
      <c r="J71" s="71"/>
      <c r="K71" s="72"/>
      <c r="L71" s="71">
        <v>48082</v>
      </c>
      <c r="M71" s="71"/>
      <c r="N71" s="72">
        <v>48082</v>
      </c>
      <c r="O71" s="71"/>
      <c r="P71" s="71">
        <v>300</v>
      </c>
      <c r="Q71" s="71">
        <v>6535</v>
      </c>
      <c r="R71" s="71"/>
      <c r="S71" s="71">
        <v>30534</v>
      </c>
      <c r="T71" s="72">
        <v>37369</v>
      </c>
      <c r="U71" s="73">
        <v>85451</v>
      </c>
    </row>
    <row r="72" spans="2:21" x14ac:dyDescent="0.25">
      <c r="B72" s="32"/>
      <c r="C72" s="67" t="s">
        <v>327</v>
      </c>
      <c r="D72" s="67"/>
      <c r="E72" s="67"/>
      <c r="F72" s="68"/>
      <c r="G72" s="68"/>
      <c r="H72" s="68"/>
      <c r="I72" s="68"/>
      <c r="J72" s="68"/>
      <c r="K72" s="68"/>
      <c r="L72" s="68">
        <v>48082</v>
      </c>
      <c r="M72" s="68"/>
      <c r="N72" s="68">
        <v>48082</v>
      </c>
      <c r="O72" s="68"/>
      <c r="P72" s="68">
        <v>300</v>
      </c>
      <c r="Q72" s="68">
        <v>6535</v>
      </c>
      <c r="R72" s="68"/>
      <c r="S72" s="68">
        <v>30534</v>
      </c>
      <c r="T72" s="68">
        <v>37369</v>
      </c>
      <c r="U72" s="69">
        <v>85451</v>
      </c>
    </row>
    <row r="73" spans="2:21" x14ac:dyDescent="0.25">
      <c r="B73" s="32"/>
      <c r="C73" s="70" t="s">
        <v>59</v>
      </c>
      <c r="D73" s="33" t="s">
        <v>138</v>
      </c>
      <c r="E73" s="33"/>
      <c r="F73" s="71"/>
      <c r="G73" s="71"/>
      <c r="H73" s="71"/>
      <c r="I73" s="71"/>
      <c r="J73" s="71"/>
      <c r="K73" s="72"/>
      <c r="L73" s="71"/>
      <c r="M73" s="71"/>
      <c r="N73" s="72"/>
      <c r="O73" s="71"/>
      <c r="P73" s="71"/>
      <c r="Q73" s="71"/>
      <c r="R73" s="71"/>
      <c r="S73" s="71">
        <v>1600</v>
      </c>
      <c r="T73" s="72">
        <v>1600</v>
      </c>
      <c r="U73" s="73">
        <v>1600</v>
      </c>
    </row>
    <row r="74" spans="2:21" x14ac:dyDescent="0.25">
      <c r="B74" s="32"/>
      <c r="C74" s="70"/>
      <c r="D74" s="33" t="s">
        <v>127</v>
      </c>
      <c r="E74" s="33"/>
      <c r="F74" s="71"/>
      <c r="G74" s="71"/>
      <c r="H74" s="71"/>
      <c r="I74" s="71"/>
      <c r="J74" s="71"/>
      <c r="K74" s="72"/>
      <c r="L74" s="71">
        <v>14140</v>
      </c>
      <c r="M74" s="71"/>
      <c r="N74" s="72">
        <v>14140</v>
      </c>
      <c r="O74" s="71"/>
      <c r="P74" s="71">
        <v>80</v>
      </c>
      <c r="Q74" s="71">
        <v>100</v>
      </c>
      <c r="R74" s="71"/>
      <c r="S74" s="71">
        <v>19800</v>
      </c>
      <c r="T74" s="72">
        <v>19980</v>
      </c>
      <c r="U74" s="73">
        <v>34120</v>
      </c>
    </row>
    <row r="75" spans="2:21" x14ac:dyDescent="0.25">
      <c r="B75" s="32"/>
      <c r="C75" s="67" t="s">
        <v>154</v>
      </c>
      <c r="D75" s="67"/>
      <c r="E75" s="67"/>
      <c r="F75" s="68"/>
      <c r="G75" s="68"/>
      <c r="H75" s="68"/>
      <c r="I75" s="68"/>
      <c r="J75" s="68"/>
      <c r="K75" s="68"/>
      <c r="L75" s="68">
        <v>14140</v>
      </c>
      <c r="M75" s="68"/>
      <c r="N75" s="68">
        <v>14140</v>
      </c>
      <c r="O75" s="68"/>
      <c r="P75" s="68">
        <v>80</v>
      </c>
      <c r="Q75" s="68">
        <v>100</v>
      </c>
      <c r="R75" s="68"/>
      <c r="S75" s="68">
        <v>21400</v>
      </c>
      <c r="T75" s="68">
        <v>21580</v>
      </c>
      <c r="U75" s="69">
        <v>35720</v>
      </c>
    </row>
    <row r="76" spans="2:21" x14ac:dyDescent="0.25">
      <c r="B76" s="32"/>
      <c r="C76" s="70" t="s">
        <v>321</v>
      </c>
      <c r="D76" s="33" t="s">
        <v>127</v>
      </c>
      <c r="E76" s="33"/>
      <c r="F76" s="71"/>
      <c r="G76" s="71"/>
      <c r="H76" s="71"/>
      <c r="I76" s="71"/>
      <c r="J76" s="71"/>
      <c r="K76" s="72"/>
      <c r="L76" s="71">
        <v>9952</v>
      </c>
      <c r="M76" s="71"/>
      <c r="N76" s="72">
        <v>9952</v>
      </c>
      <c r="O76" s="71"/>
      <c r="P76" s="71">
        <v>40</v>
      </c>
      <c r="Q76" s="71"/>
      <c r="R76" s="71"/>
      <c r="S76" s="71">
        <v>10579</v>
      </c>
      <c r="T76" s="72">
        <v>10619</v>
      </c>
      <c r="U76" s="73">
        <v>20571</v>
      </c>
    </row>
    <row r="77" spans="2:21" x14ac:dyDescent="0.25">
      <c r="B77" s="32"/>
      <c r="C77" s="67" t="s">
        <v>328</v>
      </c>
      <c r="D77" s="67"/>
      <c r="E77" s="67"/>
      <c r="F77" s="68"/>
      <c r="G77" s="68"/>
      <c r="H77" s="68"/>
      <c r="I77" s="68"/>
      <c r="J77" s="68"/>
      <c r="K77" s="68"/>
      <c r="L77" s="68">
        <v>9952</v>
      </c>
      <c r="M77" s="68"/>
      <c r="N77" s="68">
        <v>9952</v>
      </c>
      <c r="O77" s="68"/>
      <c r="P77" s="68">
        <v>40</v>
      </c>
      <c r="Q77" s="68"/>
      <c r="R77" s="68"/>
      <c r="S77" s="68">
        <v>10579</v>
      </c>
      <c r="T77" s="68">
        <v>10619</v>
      </c>
      <c r="U77" s="69">
        <v>20571</v>
      </c>
    </row>
    <row r="78" spans="2:21" x14ac:dyDescent="0.25">
      <c r="B78" s="32"/>
      <c r="C78" s="70" t="s">
        <v>61</v>
      </c>
      <c r="D78" s="33" t="s">
        <v>127</v>
      </c>
      <c r="E78" s="33"/>
      <c r="F78" s="71"/>
      <c r="G78" s="71"/>
      <c r="H78" s="71"/>
      <c r="I78" s="71"/>
      <c r="J78" s="71"/>
      <c r="K78" s="72"/>
      <c r="L78" s="71">
        <v>68097</v>
      </c>
      <c r="M78" s="71"/>
      <c r="N78" s="72">
        <v>68097</v>
      </c>
      <c r="O78" s="71"/>
      <c r="P78" s="71">
        <v>310</v>
      </c>
      <c r="Q78" s="71">
        <v>1815</v>
      </c>
      <c r="R78" s="71"/>
      <c r="S78" s="71">
        <v>5625</v>
      </c>
      <c r="T78" s="72">
        <v>7750</v>
      </c>
      <c r="U78" s="73">
        <v>75847</v>
      </c>
    </row>
    <row r="79" spans="2:21" x14ac:dyDescent="0.25">
      <c r="B79" s="37"/>
      <c r="C79" s="67" t="s">
        <v>156</v>
      </c>
      <c r="D79" s="67"/>
      <c r="E79" s="67"/>
      <c r="F79" s="68"/>
      <c r="G79" s="68"/>
      <c r="H79" s="68"/>
      <c r="I79" s="68"/>
      <c r="J79" s="68"/>
      <c r="K79" s="68"/>
      <c r="L79" s="68">
        <v>68097</v>
      </c>
      <c r="M79" s="68"/>
      <c r="N79" s="68">
        <v>68097</v>
      </c>
      <c r="O79" s="68"/>
      <c r="P79" s="68">
        <v>310</v>
      </c>
      <c r="Q79" s="68">
        <v>1815</v>
      </c>
      <c r="R79" s="68"/>
      <c r="S79" s="68">
        <v>5625</v>
      </c>
      <c r="T79" s="68">
        <v>7750</v>
      </c>
      <c r="U79" s="69">
        <v>75847</v>
      </c>
    </row>
    <row r="80" spans="2:21" x14ac:dyDescent="0.25">
      <c r="B80" s="38" t="s">
        <v>62</v>
      </c>
      <c r="C80" s="39"/>
      <c r="D80" s="39"/>
      <c r="E80" s="39"/>
      <c r="F80" s="40"/>
      <c r="G80" s="40"/>
      <c r="H80" s="40"/>
      <c r="I80" s="40"/>
      <c r="J80" s="40"/>
      <c r="K80" s="40"/>
      <c r="L80" s="40">
        <v>140271</v>
      </c>
      <c r="M80" s="40"/>
      <c r="N80" s="40">
        <v>140271</v>
      </c>
      <c r="O80" s="40"/>
      <c r="P80" s="40">
        <v>730</v>
      </c>
      <c r="Q80" s="40">
        <v>8450</v>
      </c>
      <c r="R80" s="40"/>
      <c r="S80" s="40">
        <v>68138</v>
      </c>
      <c r="T80" s="40">
        <v>77318</v>
      </c>
      <c r="U80" s="41">
        <v>217589</v>
      </c>
    </row>
    <row r="81" spans="2:21" x14ac:dyDescent="0.25">
      <c r="B81" s="32" t="s">
        <v>65</v>
      </c>
      <c r="C81" s="70" t="s">
        <v>65</v>
      </c>
      <c r="D81" s="33" t="s">
        <v>127</v>
      </c>
      <c r="E81" s="33"/>
      <c r="F81" s="71"/>
      <c r="G81" s="71"/>
      <c r="H81" s="71"/>
      <c r="I81" s="71"/>
      <c r="J81" s="71"/>
      <c r="K81" s="72"/>
      <c r="L81" s="71">
        <v>40</v>
      </c>
      <c r="M81" s="71"/>
      <c r="N81" s="72">
        <v>40</v>
      </c>
      <c r="O81" s="71"/>
      <c r="P81" s="71">
        <v>580</v>
      </c>
      <c r="Q81" s="71">
        <v>8414</v>
      </c>
      <c r="R81" s="71">
        <v>9260</v>
      </c>
      <c r="S81" s="71">
        <v>158975</v>
      </c>
      <c r="T81" s="72">
        <v>177229</v>
      </c>
      <c r="U81" s="73">
        <v>177269</v>
      </c>
    </row>
    <row r="82" spans="2:21" x14ac:dyDescent="0.25">
      <c r="B82" s="37"/>
      <c r="C82" s="67" t="s">
        <v>66</v>
      </c>
      <c r="D82" s="67"/>
      <c r="E82" s="67"/>
      <c r="F82" s="68"/>
      <c r="G82" s="68"/>
      <c r="H82" s="68"/>
      <c r="I82" s="68"/>
      <c r="J82" s="68"/>
      <c r="K82" s="68"/>
      <c r="L82" s="68">
        <v>40</v>
      </c>
      <c r="M82" s="68"/>
      <c r="N82" s="68">
        <v>40</v>
      </c>
      <c r="O82" s="68"/>
      <c r="P82" s="68">
        <v>580</v>
      </c>
      <c r="Q82" s="68">
        <v>8414</v>
      </c>
      <c r="R82" s="68">
        <v>9260</v>
      </c>
      <c r="S82" s="68">
        <v>158975</v>
      </c>
      <c r="T82" s="68">
        <v>177229</v>
      </c>
      <c r="U82" s="69">
        <v>177269</v>
      </c>
    </row>
    <row r="83" spans="2:21" x14ac:dyDescent="0.25">
      <c r="B83" s="38" t="s">
        <v>66</v>
      </c>
      <c r="C83" s="39"/>
      <c r="D83" s="39"/>
      <c r="E83" s="39"/>
      <c r="F83" s="40"/>
      <c r="G83" s="40"/>
      <c r="H83" s="40"/>
      <c r="I83" s="40"/>
      <c r="J83" s="40"/>
      <c r="K83" s="40"/>
      <c r="L83" s="40">
        <v>40</v>
      </c>
      <c r="M83" s="40"/>
      <c r="N83" s="40">
        <v>40</v>
      </c>
      <c r="O83" s="40"/>
      <c r="P83" s="40">
        <v>580</v>
      </c>
      <c r="Q83" s="40">
        <v>8414</v>
      </c>
      <c r="R83" s="40">
        <v>9260</v>
      </c>
      <c r="S83" s="40">
        <v>158975</v>
      </c>
      <c r="T83" s="40">
        <v>177229</v>
      </c>
      <c r="U83" s="41">
        <v>177269</v>
      </c>
    </row>
    <row r="84" spans="2:21" x14ac:dyDescent="0.25">
      <c r="B84" s="32" t="s">
        <v>67</v>
      </c>
      <c r="C84" s="70" t="s">
        <v>67</v>
      </c>
      <c r="D84" s="33" t="s">
        <v>127</v>
      </c>
      <c r="E84" s="33"/>
      <c r="F84" s="71"/>
      <c r="G84" s="71"/>
      <c r="H84" s="71"/>
      <c r="I84" s="71"/>
      <c r="J84" s="71"/>
      <c r="K84" s="72"/>
      <c r="L84" s="71">
        <v>200</v>
      </c>
      <c r="M84" s="71"/>
      <c r="N84" s="72">
        <v>200</v>
      </c>
      <c r="O84" s="71"/>
      <c r="P84" s="71"/>
      <c r="Q84" s="71"/>
      <c r="R84" s="71"/>
      <c r="S84" s="71">
        <v>26855</v>
      </c>
      <c r="T84" s="72">
        <v>26855</v>
      </c>
      <c r="U84" s="73">
        <v>27055</v>
      </c>
    </row>
    <row r="85" spans="2:21" x14ac:dyDescent="0.25">
      <c r="B85" s="37"/>
      <c r="C85" s="67" t="s">
        <v>68</v>
      </c>
      <c r="D85" s="67"/>
      <c r="E85" s="67"/>
      <c r="F85" s="68"/>
      <c r="G85" s="68"/>
      <c r="H85" s="68"/>
      <c r="I85" s="68"/>
      <c r="J85" s="68"/>
      <c r="K85" s="68"/>
      <c r="L85" s="68">
        <v>200</v>
      </c>
      <c r="M85" s="68"/>
      <c r="N85" s="68">
        <v>200</v>
      </c>
      <c r="O85" s="68"/>
      <c r="P85" s="68"/>
      <c r="Q85" s="68"/>
      <c r="R85" s="68"/>
      <c r="S85" s="68">
        <v>26855</v>
      </c>
      <c r="T85" s="68">
        <v>26855</v>
      </c>
      <c r="U85" s="69">
        <v>27055</v>
      </c>
    </row>
    <row r="86" spans="2:21" x14ac:dyDescent="0.25">
      <c r="B86" s="38" t="s">
        <v>68</v>
      </c>
      <c r="C86" s="39"/>
      <c r="D86" s="39"/>
      <c r="E86" s="39"/>
      <c r="F86" s="40"/>
      <c r="G86" s="40"/>
      <c r="H86" s="40"/>
      <c r="I86" s="40"/>
      <c r="J86" s="40"/>
      <c r="K86" s="40"/>
      <c r="L86" s="40">
        <v>200</v>
      </c>
      <c r="M86" s="40"/>
      <c r="N86" s="40">
        <v>200</v>
      </c>
      <c r="O86" s="40"/>
      <c r="P86" s="40"/>
      <c r="Q86" s="40"/>
      <c r="R86" s="40"/>
      <c r="S86" s="40">
        <v>26855</v>
      </c>
      <c r="T86" s="40">
        <v>26855</v>
      </c>
      <c r="U86" s="41">
        <v>27055</v>
      </c>
    </row>
    <row r="87" spans="2:21" x14ac:dyDescent="0.25">
      <c r="B87" s="32" t="s">
        <v>71</v>
      </c>
      <c r="C87" s="70" t="s">
        <v>322</v>
      </c>
      <c r="D87" s="33" t="s">
        <v>127</v>
      </c>
      <c r="E87" s="33"/>
      <c r="F87" s="71"/>
      <c r="G87" s="71"/>
      <c r="H87" s="71"/>
      <c r="I87" s="71"/>
      <c r="J87" s="71"/>
      <c r="K87" s="72"/>
      <c r="L87" s="71"/>
      <c r="M87" s="71"/>
      <c r="N87" s="72"/>
      <c r="O87" s="71"/>
      <c r="P87" s="71">
        <v>18926</v>
      </c>
      <c r="Q87" s="71">
        <v>5473</v>
      </c>
      <c r="R87" s="71">
        <v>2000</v>
      </c>
      <c r="S87" s="71">
        <v>6070</v>
      </c>
      <c r="T87" s="72">
        <v>32469</v>
      </c>
      <c r="U87" s="73">
        <v>32469</v>
      </c>
    </row>
    <row r="88" spans="2:21" x14ac:dyDescent="0.25">
      <c r="B88" s="32"/>
      <c r="C88" s="67" t="s">
        <v>329</v>
      </c>
      <c r="D88" s="67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>
        <v>18926</v>
      </c>
      <c r="Q88" s="68">
        <v>5473</v>
      </c>
      <c r="R88" s="68">
        <v>2000</v>
      </c>
      <c r="S88" s="68">
        <v>6070</v>
      </c>
      <c r="T88" s="68">
        <v>32469</v>
      </c>
      <c r="U88" s="69">
        <v>32469</v>
      </c>
    </row>
    <row r="89" spans="2:21" x14ac:dyDescent="0.25">
      <c r="B89" s="32"/>
      <c r="C89" s="70" t="s">
        <v>324</v>
      </c>
      <c r="D89" s="33" t="s">
        <v>138</v>
      </c>
      <c r="E89" s="33"/>
      <c r="F89" s="71"/>
      <c r="G89" s="71"/>
      <c r="H89" s="71"/>
      <c r="I89" s="71"/>
      <c r="J89" s="71"/>
      <c r="K89" s="72"/>
      <c r="L89" s="71"/>
      <c r="M89" s="71"/>
      <c r="N89" s="72"/>
      <c r="O89" s="71"/>
      <c r="P89" s="71"/>
      <c r="Q89" s="71">
        <v>450</v>
      </c>
      <c r="R89" s="71"/>
      <c r="S89" s="71">
        <v>450</v>
      </c>
      <c r="T89" s="72">
        <v>900</v>
      </c>
      <c r="U89" s="73">
        <v>900</v>
      </c>
    </row>
    <row r="90" spans="2:21" x14ac:dyDescent="0.25">
      <c r="B90" s="32"/>
      <c r="C90" s="70"/>
      <c r="D90" s="33" t="s">
        <v>127</v>
      </c>
      <c r="E90" s="33"/>
      <c r="F90" s="71"/>
      <c r="G90" s="71"/>
      <c r="H90" s="71"/>
      <c r="I90" s="71"/>
      <c r="J90" s="71"/>
      <c r="K90" s="72"/>
      <c r="L90" s="71"/>
      <c r="M90" s="71"/>
      <c r="N90" s="72"/>
      <c r="O90" s="71"/>
      <c r="P90" s="71"/>
      <c r="Q90" s="71">
        <v>200</v>
      </c>
      <c r="R90" s="71"/>
      <c r="S90" s="71"/>
      <c r="T90" s="72">
        <v>200</v>
      </c>
      <c r="U90" s="73">
        <v>200</v>
      </c>
    </row>
    <row r="91" spans="2:21" x14ac:dyDescent="0.25">
      <c r="B91" s="37"/>
      <c r="C91" s="67" t="s">
        <v>330</v>
      </c>
      <c r="D91" s="67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>
        <v>650</v>
      </c>
      <c r="R91" s="68"/>
      <c r="S91" s="68">
        <v>450</v>
      </c>
      <c r="T91" s="68">
        <v>1100</v>
      </c>
      <c r="U91" s="69">
        <v>1100</v>
      </c>
    </row>
    <row r="92" spans="2:21" x14ac:dyDescent="0.25">
      <c r="B92" s="38" t="s">
        <v>73</v>
      </c>
      <c r="C92" s="39"/>
      <c r="D92" s="39"/>
      <c r="E92" s="39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>
        <v>18926</v>
      </c>
      <c r="Q92" s="40">
        <v>6123</v>
      </c>
      <c r="R92" s="40">
        <v>2000</v>
      </c>
      <c r="S92" s="40">
        <v>6520</v>
      </c>
      <c r="T92" s="40">
        <v>33569</v>
      </c>
      <c r="U92" s="41">
        <v>33569</v>
      </c>
    </row>
    <row r="93" spans="2:21" ht="15.75" thickBot="1" x14ac:dyDescent="0.3">
      <c r="B93" s="74" t="s">
        <v>165</v>
      </c>
      <c r="C93" s="75"/>
      <c r="D93" s="75"/>
      <c r="E93" s="75">
        <v>14</v>
      </c>
      <c r="F93" s="76">
        <v>1614</v>
      </c>
      <c r="G93" s="76">
        <v>106</v>
      </c>
      <c r="H93" s="76">
        <v>113</v>
      </c>
      <c r="I93" s="76">
        <v>681</v>
      </c>
      <c r="J93" s="76">
        <v>126</v>
      </c>
      <c r="K93" s="76">
        <v>2654</v>
      </c>
      <c r="L93" s="76">
        <v>193212</v>
      </c>
      <c r="M93" s="76">
        <v>107</v>
      </c>
      <c r="N93" s="76">
        <v>193319</v>
      </c>
      <c r="O93" s="76">
        <v>12640</v>
      </c>
      <c r="P93" s="76">
        <v>81443</v>
      </c>
      <c r="Q93" s="76">
        <v>98320</v>
      </c>
      <c r="R93" s="76">
        <v>64240</v>
      </c>
      <c r="S93" s="76">
        <v>2110183</v>
      </c>
      <c r="T93" s="76">
        <v>2366826</v>
      </c>
      <c r="U93" s="77">
        <v>2562799</v>
      </c>
    </row>
    <row r="94" spans="2:21" x14ac:dyDescent="0.25">
      <c r="B94" s="61"/>
      <c r="C94" s="61"/>
      <c r="D94" s="61"/>
      <c r="E94" s="61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</row>
    <row r="95" spans="2:21" x14ac:dyDescent="0.25">
      <c r="B95" s="61"/>
      <c r="C95" s="61"/>
      <c r="D95" s="61"/>
      <c r="E95" s="61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</row>
    <row r="96" spans="2:21" x14ac:dyDescent="0.25">
      <c r="B96" s="23" t="s">
        <v>206</v>
      </c>
      <c r="C96" s="61"/>
      <c r="D96" s="61"/>
      <c r="E96" s="61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</row>
    <row r="97" spans="2:21" ht="15.75" thickBot="1" x14ac:dyDescent="0.3">
      <c r="B97" s="61"/>
      <c r="C97" s="61"/>
      <c r="D97" s="61"/>
      <c r="E97" s="61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</row>
    <row r="98" spans="2:21" ht="45" x14ac:dyDescent="0.25">
      <c r="B98" s="97" t="s">
        <v>0</v>
      </c>
      <c r="C98" s="98" t="s">
        <v>1</v>
      </c>
      <c r="D98" s="98" t="s">
        <v>126</v>
      </c>
      <c r="E98" s="98" t="s">
        <v>111</v>
      </c>
      <c r="F98" s="98" t="s">
        <v>112</v>
      </c>
      <c r="G98" s="98" t="s">
        <v>158</v>
      </c>
      <c r="H98" s="98" t="s">
        <v>117</v>
      </c>
      <c r="I98" s="98" t="s">
        <v>119</v>
      </c>
      <c r="J98" s="98" t="s">
        <v>159</v>
      </c>
      <c r="K98" s="98" t="s">
        <v>121</v>
      </c>
      <c r="L98" s="98" t="s">
        <v>331</v>
      </c>
      <c r="M98" s="98" t="s">
        <v>122</v>
      </c>
      <c r="N98" s="78" t="s">
        <v>164</v>
      </c>
    </row>
    <row r="99" spans="2:21" x14ac:dyDescent="0.25">
      <c r="B99" s="79" t="s">
        <v>2</v>
      </c>
      <c r="C99" s="80" t="s">
        <v>4</v>
      </c>
      <c r="D99" s="81" t="s">
        <v>138</v>
      </c>
      <c r="E99" s="82"/>
      <c r="F99" s="82"/>
      <c r="G99" s="82"/>
      <c r="H99" s="82"/>
      <c r="I99" s="82"/>
      <c r="J99" s="82"/>
      <c r="K99" s="82">
        <v>10000</v>
      </c>
      <c r="L99" s="82"/>
      <c r="M99" s="82"/>
      <c r="N99" s="194">
        <f>SUM(E99:M99)</f>
        <v>10000</v>
      </c>
    </row>
    <row r="100" spans="2:21" x14ac:dyDescent="0.25">
      <c r="B100" s="88"/>
      <c r="C100" s="85" t="s">
        <v>129</v>
      </c>
      <c r="D100" s="85"/>
      <c r="E100" s="86"/>
      <c r="F100" s="86"/>
      <c r="G100" s="86"/>
      <c r="H100" s="86"/>
      <c r="I100" s="86"/>
      <c r="J100" s="86"/>
      <c r="K100" s="86">
        <v>10000</v>
      </c>
      <c r="L100" s="86"/>
      <c r="M100" s="86"/>
      <c r="N100" s="87">
        <f>SUM(E100:M100)</f>
        <v>10000</v>
      </c>
    </row>
    <row r="101" spans="2:21" x14ac:dyDescent="0.25">
      <c r="B101" s="89" t="s">
        <v>11</v>
      </c>
      <c r="C101" s="90"/>
      <c r="D101" s="90"/>
      <c r="E101" s="91"/>
      <c r="F101" s="91"/>
      <c r="G101" s="91"/>
      <c r="H101" s="91"/>
      <c r="I101" s="91"/>
      <c r="J101" s="91"/>
      <c r="K101" s="91">
        <v>10000</v>
      </c>
      <c r="L101" s="91"/>
      <c r="M101" s="91"/>
      <c r="N101" s="92">
        <f t="shared" ref="N101:N164" si="0">SUM(E101:M101)</f>
        <v>10000</v>
      </c>
    </row>
    <row r="102" spans="2:21" x14ac:dyDescent="0.25">
      <c r="B102" s="79" t="s">
        <v>12</v>
      </c>
      <c r="C102" s="80" t="s">
        <v>13</v>
      </c>
      <c r="D102" s="81" t="s">
        <v>138</v>
      </c>
      <c r="E102" s="82"/>
      <c r="F102" s="82"/>
      <c r="G102" s="82"/>
      <c r="H102" s="82"/>
      <c r="I102" s="82"/>
      <c r="J102" s="82">
        <v>2250</v>
      </c>
      <c r="K102" s="82">
        <v>415996</v>
      </c>
      <c r="L102" s="83">
        <v>1420675</v>
      </c>
      <c r="M102" s="82">
        <v>324</v>
      </c>
      <c r="N102" s="84">
        <f t="shared" si="0"/>
        <v>1839245</v>
      </c>
      <c r="O102" s="48"/>
    </row>
    <row r="103" spans="2:21" x14ac:dyDescent="0.25">
      <c r="B103" s="79"/>
      <c r="C103" s="85" t="s">
        <v>136</v>
      </c>
      <c r="D103" s="85"/>
      <c r="E103" s="86"/>
      <c r="F103" s="86"/>
      <c r="G103" s="86"/>
      <c r="H103" s="86"/>
      <c r="I103" s="86"/>
      <c r="J103" s="86">
        <v>2250</v>
      </c>
      <c r="K103" s="86">
        <v>415996</v>
      </c>
      <c r="L103" s="86">
        <v>1420675</v>
      </c>
      <c r="M103" s="86">
        <v>324</v>
      </c>
      <c r="N103" s="87">
        <f t="shared" si="0"/>
        <v>1839245</v>
      </c>
      <c r="O103" s="48"/>
    </row>
    <row r="104" spans="2:21" x14ac:dyDescent="0.25">
      <c r="B104" s="79"/>
      <c r="C104" s="80" t="s">
        <v>14</v>
      </c>
      <c r="D104" s="81" t="s">
        <v>138</v>
      </c>
      <c r="E104" s="82"/>
      <c r="F104" s="82"/>
      <c r="G104" s="82"/>
      <c r="H104" s="82"/>
      <c r="I104" s="82"/>
      <c r="J104" s="82"/>
      <c r="K104" s="82">
        <v>17332</v>
      </c>
      <c r="L104" s="82">
        <v>420000</v>
      </c>
      <c r="M104" s="82"/>
      <c r="N104" s="84">
        <f t="shared" si="0"/>
        <v>437332</v>
      </c>
      <c r="O104" s="48"/>
    </row>
    <row r="105" spans="2:21" x14ac:dyDescent="0.25">
      <c r="B105" s="79"/>
      <c r="C105" s="80"/>
      <c r="D105" s="81" t="s">
        <v>127</v>
      </c>
      <c r="E105" s="82"/>
      <c r="F105" s="82"/>
      <c r="G105" s="82"/>
      <c r="H105" s="82"/>
      <c r="I105" s="82"/>
      <c r="J105" s="82"/>
      <c r="K105" s="82">
        <v>800</v>
      </c>
      <c r="L105" s="82"/>
      <c r="M105" s="82"/>
      <c r="N105" s="84">
        <f t="shared" si="0"/>
        <v>800</v>
      </c>
      <c r="O105" s="48"/>
    </row>
    <row r="106" spans="2:21" x14ac:dyDescent="0.25">
      <c r="B106" s="79"/>
      <c r="C106" s="85" t="s">
        <v>160</v>
      </c>
      <c r="D106" s="85"/>
      <c r="E106" s="86"/>
      <c r="F106" s="86"/>
      <c r="G106" s="86"/>
      <c r="H106" s="86"/>
      <c r="I106" s="86"/>
      <c r="J106" s="86"/>
      <c r="K106" s="86">
        <f>SUM(K104:K105)</f>
        <v>18132</v>
      </c>
      <c r="L106" s="86">
        <v>420000</v>
      </c>
      <c r="M106" s="86"/>
      <c r="N106" s="87">
        <f t="shared" si="0"/>
        <v>438132</v>
      </c>
      <c r="O106" s="48"/>
    </row>
    <row r="107" spans="2:21" x14ac:dyDescent="0.25">
      <c r="B107" s="79"/>
      <c r="C107" s="80" t="s">
        <v>15</v>
      </c>
      <c r="D107" s="81" t="s">
        <v>138</v>
      </c>
      <c r="E107" s="82"/>
      <c r="F107" s="82"/>
      <c r="G107" s="82"/>
      <c r="H107" s="82"/>
      <c r="I107" s="82"/>
      <c r="J107" s="82"/>
      <c r="K107" s="82">
        <v>9378</v>
      </c>
      <c r="L107" s="82">
        <v>64000</v>
      </c>
      <c r="M107" s="82"/>
      <c r="N107" s="84">
        <f t="shared" si="0"/>
        <v>73378</v>
      </c>
      <c r="O107" s="48"/>
    </row>
    <row r="108" spans="2:21" x14ac:dyDescent="0.25">
      <c r="B108" s="79"/>
      <c r="C108" s="80"/>
      <c r="D108" s="81" t="s">
        <v>127</v>
      </c>
      <c r="E108" s="82"/>
      <c r="F108" s="82"/>
      <c r="G108" s="82"/>
      <c r="H108" s="82"/>
      <c r="I108" s="82"/>
      <c r="J108" s="82"/>
      <c r="K108" s="82">
        <v>3867</v>
      </c>
      <c r="L108" s="82"/>
      <c r="M108" s="82"/>
      <c r="N108" s="84">
        <f t="shared" si="0"/>
        <v>3867</v>
      </c>
      <c r="O108" s="48"/>
    </row>
    <row r="109" spans="2:21" x14ac:dyDescent="0.25">
      <c r="B109" s="88"/>
      <c r="C109" s="85" t="s">
        <v>137</v>
      </c>
      <c r="D109" s="85"/>
      <c r="E109" s="86"/>
      <c r="F109" s="86"/>
      <c r="G109" s="86"/>
      <c r="H109" s="86"/>
      <c r="I109" s="86"/>
      <c r="J109" s="86"/>
      <c r="K109" s="86">
        <f>SUM(K107:K108)</f>
        <v>13245</v>
      </c>
      <c r="L109" s="86">
        <v>64000</v>
      </c>
      <c r="M109" s="86"/>
      <c r="N109" s="87">
        <f t="shared" si="0"/>
        <v>77245</v>
      </c>
      <c r="O109" s="48"/>
    </row>
    <row r="110" spans="2:21" x14ac:dyDescent="0.25">
      <c r="B110" s="89" t="s">
        <v>16</v>
      </c>
      <c r="C110" s="90"/>
      <c r="D110" s="90"/>
      <c r="E110" s="91"/>
      <c r="F110" s="91"/>
      <c r="G110" s="91"/>
      <c r="H110" s="91"/>
      <c r="I110" s="91"/>
      <c r="J110" s="91">
        <v>2250</v>
      </c>
      <c r="K110" s="91">
        <f>SUM(K103,K106,K109)</f>
        <v>447373</v>
      </c>
      <c r="L110" s="91">
        <v>1904675</v>
      </c>
      <c r="M110" s="91">
        <f>M103</f>
        <v>324</v>
      </c>
      <c r="N110" s="92">
        <f t="shared" si="0"/>
        <v>2354622</v>
      </c>
      <c r="O110" s="48"/>
    </row>
    <row r="111" spans="2:21" x14ac:dyDescent="0.25">
      <c r="B111" s="79" t="s">
        <v>19</v>
      </c>
      <c r="C111" s="80" t="s">
        <v>20</v>
      </c>
      <c r="D111" s="81" t="s">
        <v>138</v>
      </c>
      <c r="E111" s="82">
        <v>8605</v>
      </c>
      <c r="F111" s="82"/>
      <c r="G111" s="82"/>
      <c r="H111" s="82"/>
      <c r="I111" s="82"/>
      <c r="J111" s="82"/>
      <c r="K111" s="82"/>
      <c r="L111" s="82"/>
      <c r="M111" s="82"/>
      <c r="N111" s="84">
        <f t="shared" si="0"/>
        <v>8605</v>
      </c>
      <c r="O111" s="48"/>
    </row>
    <row r="112" spans="2:21" x14ac:dyDescent="0.25">
      <c r="B112" s="79"/>
      <c r="C112" s="85" t="s">
        <v>139</v>
      </c>
      <c r="D112" s="85"/>
      <c r="E112" s="86">
        <v>8605</v>
      </c>
      <c r="F112" s="86"/>
      <c r="G112" s="86"/>
      <c r="H112" s="86"/>
      <c r="I112" s="86"/>
      <c r="J112" s="86"/>
      <c r="K112" s="86"/>
      <c r="L112" s="86"/>
      <c r="M112" s="86"/>
      <c r="N112" s="87">
        <f t="shared" si="0"/>
        <v>8605</v>
      </c>
      <c r="O112" s="48"/>
    </row>
    <row r="113" spans="2:15" x14ac:dyDescent="0.25">
      <c r="B113" s="79"/>
      <c r="C113" s="80" t="s">
        <v>21</v>
      </c>
      <c r="D113" s="81" t="s">
        <v>138</v>
      </c>
      <c r="E113" s="82">
        <v>6314</v>
      </c>
      <c r="F113" s="82"/>
      <c r="G113" s="82"/>
      <c r="H113" s="82"/>
      <c r="I113" s="82"/>
      <c r="J113" s="82"/>
      <c r="K113" s="82">
        <v>600</v>
      </c>
      <c r="L113" s="82"/>
      <c r="M113" s="82"/>
      <c r="N113" s="84">
        <f t="shared" si="0"/>
        <v>6914</v>
      </c>
      <c r="O113" s="48"/>
    </row>
    <row r="114" spans="2:15" x14ac:dyDescent="0.25">
      <c r="B114" s="79"/>
      <c r="C114" s="85" t="s">
        <v>140</v>
      </c>
      <c r="D114" s="85"/>
      <c r="E114" s="86">
        <v>6314</v>
      </c>
      <c r="F114" s="86"/>
      <c r="G114" s="86"/>
      <c r="H114" s="86"/>
      <c r="I114" s="86"/>
      <c r="J114" s="86"/>
      <c r="K114" s="86">
        <v>600</v>
      </c>
      <c r="L114" s="86"/>
      <c r="M114" s="86"/>
      <c r="N114" s="87">
        <f t="shared" si="0"/>
        <v>6914</v>
      </c>
      <c r="O114" s="48"/>
    </row>
    <row r="115" spans="2:15" x14ac:dyDescent="0.25">
      <c r="B115" s="79"/>
      <c r="C115" s="80" t="s">
        <v>22</v>
      </c>
      <c r="D115" s="81" t="s">
        <v>138</v>
      </c>
      <c r="E115" s="82">
        <v>16875</v>
      </c>
      <c r="F115" s="82"/>
      <c r="G115" s="82"/>
      <c r="H115" s="82"/>
      <c r="I115" s="82"/>
      <c r="J115" s="82"/>
      <c r="K115" s="82">
        <v>1800</v>
      </c>
      <c r="L115" s="82"/>
      <c r="M115" s="82">
        <v>9300</v>
      </c>
      <c r="N115" s="84">
        <f t="shared" si="0"/>
        <v>27975</v>
      </c>
      <c r="O115" s="48"/>
    </row>
    <row r="116" spans="2:15" x14ac:dyDescent="0.25">
      <c r="B116" s="79"/>
      <c r="C116" s="80"/>
      <c r="D116" s="81" t="s">
        <v>127</v>
      </c>
      <c r="E116" s="82">
        <v>11275</v>
      </c>
      <c r="F116" s="82"/>
      <c r="G116" s="82"/>
      <c r="H116" s="82"/>
      <c r="I116" s="82"/>
      <c r="J116" s="82"/>
      <c r="K116" s="82">
        <v>5023</v>
      </c>
      <c r="L116" s="82"/>
      <c r="M116" s="82"/>
      <c r="N116" s="84">
        <f t="shared" si="0"/>
        <v>16298</v>
      </c>
      <c r="O116" s="48"/>
    </row>
    <row r="117" spans="2:15" x14ac:dyDescent="0.25">
      <c r="B117" s="88"/>
      <c r="C117" s="85" t="s">
        <v>141</v>
      </c>
      <c r="D117" s="85"/>
      <c r="E117" s="86">
        <v>28150</v>
      </c>
      <c r="F117" s="86"/>
      <c r="G117" s="86"/>
      <c r="H117" s="86"/>
      <c r="I117" s="86"/>
      <c r="J117" s="86"/>
      <c r="K117" s="86">
        <v>6823</v>
      </c>
      <c r="L117" s="86"/>
      <c r="M117" s="86">
        <v>9300</v>
      </c>
      <c r="N117" s="87">
        <f t="shared" si="0"/>
        <v>44273</v>
      </c>
      <c r="O117" s="48"/>
    </row>
    <row r="118" spans="2:15" x14ac:dyDescent="0.25">
      <c r="B118" s="89" t="s">
        <v>23</v>
      </c>
      <c r="C118" s="90"/>
      <c r="D118" s="90"/>
      <c r="E118" s="91">
        <v>43069</v>
      </c>
      <c r="F118" s="91"/>
      <c r="G118" s="91"/>
      <c r="H118" s="91"/>
      <c r="I118" s="91"/>
      <c r="J118" s="91"/>
      <c r="K118" s="91">
        <v>7423</v>
      </c>
      <c r="L118" s="91"/>
      <c r="M118" s="91">
        <f>M117</f>
        <v>9300</v>
      </c>
      <c r="N118" s="92">
        <f t="shared" si="0"/>
        <v>59792</v>
      </c>
      <c r="O118" s="48"/>
    </row>
    <row r="119" spans="2:15" x14ac:dyDescent="0.25">
      <c r="B119" s="79" t="s">
        <v>27</v>
      </c>
      <c r="C119" s="80" t="s">
        <v>27</v>
      </c>
      <c r="D119" s="81" t="s">
        <v>138</v>
      </c>
      <c r="E119" s="82"/>
      <c r="F119" s="82"/>
      <c r="G119" s="82"/>
      <c r="H119" s="82"/>
      <c r="I119" s="82">
        <v>546567</v>
      </c>
      <c r="J119" s="82"/>
      <c r="K119" s="82">
        <v>11092</v>
      </c>
      <c r="L119" s="82"/>
      <c r="M119" s="82"/>
      <c r="N119" s="84">
        <f t="shared" si="0"/>
        <v>557659</v>
      </c>
    </row>
    <row r="120" spans="2:15" x14ac:dyDescent="0.25">
      <c r="B120" s="88"/>
      <c r="C120" s="85" t="s">
        <v>28</v>
      </c>
      <c r="D120" s="85"/>
      <c r="E120" s="86"/>
      <c r="F120" s="86"/>
      <c r="G120" s="86"/>
      <c r="H120" s="86"/>
      <c r="I120" s="86">
        <v>546567</v>
      </c>
      <c r="J120" s="86"/>
      <c r="K120" s="86">
        <v>11092</v>
      </c>
      <c r="L120" s="86"/>
      <c r="M120" s="86"/>
      <c r="N120" s="87">
        <f t="shared" si="0"/>
        <v>557659</v>
      </c>
    </row>
    <row r="121" spans="2:15" x14ac:dyDescent="0.25">
      <c r="B121" s="89" t="s">
        <v>28</v>
      </c>
      <c r="C121" s="90"/>
      <c r="D121" s="90"/>
      <c r="E121" s="91"/>
      <c r="F121" s="91"/>
      <c r="G121" s="91"/>
      <c r="H121" s="91"/>
      <c r="I121" s="91">
        <v>546567</v>
      </c>
      <c r="J121" s="91"/>
      <c r="K121" s="91">
        <v>11092</v>
      </c>
      <c r="L121" s="91"/>
      <c r="M121" s="91"/>
      <c r="N121" s="92">
        <f t="shared" si="0"/>
        <v>557659</v>
      </c>
    </row>
    <row r="122" spans="2:15" x14ac:dyDescent="0.25">
      <c r="B122" s="79" t="s">
        <v>40</v>
      </c>
      <c r="C122" s="80" t="s">
        <v>41</v>
      </c>
      <c r="D122" s="81" t="s">
        <v>138</v>
      </c>
      <c r="E122" s="82"/>
      <c r="F122" s="82"/>
      <c r="G122" s="82">
        <v>25000</v>
      </c>
      <c r="H122" s="82"/>
      <c r="I122" s="82"/>
      <c r="J122" s="82"/>
      <c r="K122" s="82"/>
      <c r="L122" s="82"/>
      <c r="M122" s="82"/>
      <c r="N122" s="84">
        <f t="shared" si="0"/>
        <v>25000</v>
      </c>
    </row>
    <row r="123" spans="2:15" x14ac:dyDescent="0.25">
      <c r="B123" s="79"/>
      <c r="C123" s="85" t="s">
        <v>142</v>
      </c>
      <c r="D123" s="85"/>
      <c r="E123" s="86"/>
      <c r="F123" s="86"/>
      <c r="G123" s="86">
        <v>25000</v>
      </c>
      <c r="H123" s="86"/>
      <c r="I123" s="86"/>
      <c r="J123" s="86"/>
      <c r="K123" s="86"/>
      <c r="L123" s="86"/>
      <c r="M123" s="86"/>
      <c r="N123" s="87">
        <f t="shared" si="0"/>
        <v>25000</v>
      </c>
    </row>
    <row r="124" spans="2:15" x14ac:dyDescent="0.25">
      <c r="B124" s="79"/>
      <c r="C124" s="80" t="s">
        <v>43</v>
      </c>
      <c r="D124" s="81" t="s">
        <v>138</v>
      </c>
      <c r="E124" s="82"/>
      <c r="F124" s="82"/>
      <c r="G124" s="82">
        <v>3000</v>
      </c>
      <c r="H124" s="82"/>
      <c r="I124" s="82"/>
      <c r="J124" s="82"/>
      <c r="K124" s="82">
        <v>74803</v>
      </c>
      <c r="L124" s="82"/>
      <c r="M124" s="82"/>
      <c r="N124" s="84">
        <f t="shared" si="0"/>
        <v>77803</v>
      </c>
    </row>
    <row r="125" spans="2:15" x14ac:dyDescent="0.25">
      <c r="B125" s="79"/>
      <c r="C125" s="85" t="s">
        <v>144</v>
      </c>
      <c r="D125" s="85"/>
      <c r="E125" s="86"/>
      <c r="F125" s="86"/>
      <c r="G125" s="86">
        <v>3000</v>
      </c>
      <c r="H125" s="86"/>
      <c r="I125" s="86"/>
      <c r="J125" s="86"/>
      <c r="K125" s="86">
        <v>74803</v>
      </c>
      <c r="L125" s="86"/>
      <c r="M125" s="86"/>
      <c r="N125" s="87">
        <f t="shared" si="0"/>
        <v>77803</v>
      </c>
    </row>
    <row r="126" spans="2:15" x14ac:dyDescent="0.25">
      <c r="B126" s="79"/>
      <c r="C126" s="80" t="s">
        <v>44</v>
      </c>
      <c r="D126" s="81" t="s">
        <v>138</v>
      </c>
      <c r="E126" s="82"/>
      <c r="F126" s="82"/>
      <c r="G126" s="82">
        <v>31366</v>
      </c>
      <c r="H126" s="82"/>
      <c r="I126" s="82"/>
      <c r="J126" s="82"/>
      <c r="K126" s="82"/>
      <c r="L126" s="82"/>
      <c r="M126" s="82"/>
      <c r="N126" s="84">
        <f t="shared" si="0"/>
        <v>31366</v>
      </c>
    </row>
    <row r="127" spans="2:15" x14ac:dyDescent="0.25">
      <c r="B127" s="88"/>
      <c r="C127" s="85" t="s">
        <v>145</v>
      </c>
      <c r="D127" s="85"/>
      <c r="E127" s="86"/>
      <c r="F127" s="86"/>
      <c r="G127" s="86">
        <v>31366</v>
      </c>
      <c r="H127" s="86"/>
      <c r="I127" s="86"/>
      <c r="J127" s="86"/>
      <c r="K127" s="86"/>
      <c r="L127" s="86"/>
      <c r="M127" s="86"/>
      <c r="N127" s="87">
        <f t="shared" si="0"/>
        <v>31366</v>
      </c>
    </row>
    <row r="128" spans="2:15" x14ac:dyDescent="0.25">
      <c r="B128" s="89" t="s">
        <v>46</v>
      </c>
      <c r="C128" s="90"/>
      <c r="D128" s="90"/>
      <c r="E128" s="91"/>
      <c r="F128" s="91"/>
      <c r="G128" s="91">
        <v>59366</v>
      </c>
      <c r="H128" s="91"/>
      <c r="I128" s="91"/>
      <c r="J128" s="91"/>
      <c r="K128" s="91">
        <v>74803</v>
      </c>
      <c r="L128" s="91"/>
      <c r="M128" s="91"/>
      <c r="N128" s="92">
        <f t="shared" si="0"/>
        <v>134169</v>
      </c>
    </row>
    <row r="129" spans="2:14" x14ac:dyDescent="0.25">
      <c r="B129" s="79" t="s">
        <v>47</v>
      </c>
      <c r="C129" s="80" t="s">
        <v>48</v>
      </c>
      <c r="D129" s="81" t="s">
        <v>138</v>
      </c>
      <c r="E129" s="82"/>
      <c r="F129" s="82"/>
      <c r="G129" s="82"/>
      <c r="H129" s="82"/>
      <c r="I129" s="82"/>
      <c r="J129" s="82"/>
      <c r="K129" s="82">
        <v>16000</v>
      </c>
      <c r="L129" s="82"/>
      <c r="M129" s="82"/>
      <c r="N129" s="84">
        <f t="shared" si="0"/>
        <v>16000</v>
      </c>
    </row>
    <row r="130" spans="2:14" x14ac:dyDescent="0.25">
      <c r="B130" s="79"/>
      <c r="C130" s="80"/>
      <c r="D130" s="81" t="s">
        <v>127</v>
      </c>
      <c r="E130" s="82"/>
      <c r="F130" s="82"/>
      <c r="G130" s="82"/>
      <c r="H130" s="82"/>
      <c r="I130" s="82"/>
      <c r="J130" s="82"/>
      <c r="K130" s="82">
        <v>5200</v>
      </c>
      <c r="L130" s="82"/>
      <c r="M130" s="82"/>
      <c r="N130" s="84">
        <f t="shared" si="0"/>
        <v>5200</v>
      </c>
    </row>
    <row r="131" spans="2:14" x14ac:dyDescent="0.25">
      <c r="B131" s="79"/>
      <c r="C131" s="85" t="s">
        <v>147</v>
      </c>
      <c r="D131" s="85"/>
      <c r="E131" s="86"/>
      <c r="F131" s="86"/>
      <c r="G131" s="86"/>
      <c r="H131" s="86"/>
      <c r="I131" s="86"/>
      <c r="J131" s="86"/>
      <c r="K131" s="86">
        <v>21200</v>
      </c>
      <c r="L131" s="86"/>
      <c r="M131" s="86"/>
      <c r="N131" s="87">
        <f t="shared" si="0"/>
        <v>21200</v>
      </c>
    </row>
    <row r="132" spans="2:14" x14ac:dyDescent="0.25">
      <c r="B132" s="79"/>
      <c r="C132" s="80" t="s">
        <v>49</v>
      </c>
      <c r="D132" s="81" t="s">
        <v>138</v>
      </c>
      <c r="E132" s="82"/>
      <c r="F132" s="82"/>
      <c r="G132" s="82"/>
      <c r="H132" s="82"/>
      <c r="I132" s="82"/>
      <c r="J132" s="82"/>
      <c r="K132" s="82">
        <v>6000</v>
      </c>
      <c r="L132" s="82"/>
      <c r="M132" s="82"/>
      <c r="N132" s="84">
        <f t="shared" si="0"/>
        <v>6000</v>
      </c>
    </row>
    <row r="133" spans="2:14" x14ac:dyDescent="0.25">
      <c r="B133" s="79"/>
      <c r="C133" s="80"/>
      <c r="D133" s="81" t="s">
        <v>127</v>
      </c>
      <c r="E133" s="82"/>
      <c r="F133" s="82"/>
      <c r="G133" s="82"/>
      <c r="H133" s="82"/>
      <c r="I133" s="82"/>
      <c r="J133" s="82"/>
      <c r="K133" s="82">
        <v>400</v>
      </c>
      <c r="L133" s="82"/>
      <c r="M133" s="82"/>
      <c r="N133" s="84">
        <f t="shared" si="0"/>
        <v>400</v>
      </c>
    </row>
    <row r="134" spans="2:14" x14ac:dyDescent="0.25">
      <c r="B134" s="79"/>
      <c r="C134" s="85" t="s">
        <v>148</v>
      </c>
      <c r="D134" s="85"/>
      <c r="E134" s="86"/>
      <c r="F134" s="86"/>
      <c r="G134" s="86"/>
      <c r="H134" s="86"/>
      <c r="I134" s="86"/>
      <c r="J134" s="86"/>
      <c r="K134" s="86">
        <v>6400</v>
      </c>
      <c r="L134" s="86"/>
      <c r="M134" s="86"/>
      <c r="N134" s="87">
        <f t="shared" si="0"/>
        <v>6400</v>
      </c>
    </row>
    <row r="135" spans="2:14" x14ac:dyDescent="0.25">
      <c r="B135" s="79"/>
      <c r="C135" s="80" t="s">
        <v>50</v>
      </c>
      <c r="D135" s="81" t="s">
        <v>138</v>
      </c>
      <c r="E135" s="82"/>
      <c r="F135" s="82"/>
      <c r="G135" s="82"/>
      <c r="H135" s="82"/>
      <c r="I135" s="82"/>
      <c r="J135" s="82"/>
      <c r="K135" s="82">
        <v>35050</v>
      </c>
      <c r="L135" s="82"/>
      <c r="M135" s="82"/>
      <c r="N135" s="84">
        <f t="shared" si="0"/>
        <v>35050</v>
      </c>
    </row>
    <row r="136" spans="2:14" x14ac:dyDescent="0.25">
      <c r="B136" s="79"/>
      <c r="C136" s="80"/>
      <c r="D136" s="81" t="s">
        <v>127</v>
      </c>
      <c r="E136" s="82"/>
      <c r="F136" s="82"/>
      <c r="G136" s="82"/>
      <c r="H136" s="82"/>
      <c r="I136" s="82"/>
      <c r="J136" s="82"/>
      <c r="K136" s="82">
        <v>22000</v>
      </c>
      <c r="L136" s="82"/>
      <c r="M136" s="82"/>
      <c r="N136" s="84">
        <f t="shared" si="0"/>
        <v>22000</v>
      </c>
    </row>
    <row r="137" spans="2:14" x14ac:dyDescent="0.25">
      <c r="B137" s="88"/>
      <c r="C137" s="85" t="s">
        <v>149</v>
      </c>
      <c r="D137" s="85"/>
      <c r="E137" s="86"/>
      <c r="F137" s="86"/>
      <c r="G137" s="86"/>
      <c r="H137" s="86"/>
      <c r="I137" s="86"/>
      <c r="J137" s="86"/>
      <c r="K137" s="86">
        <v>57050</v>
      </c>
      <c r="L137" s="86"/>
      <c r="M137" s="86"/>
      <c r="N137" s="87">
        <f t="shared" si="0"/>
        <v>57050</v>
      </c>
    </row>
    <row r="138" spans="2:14" x14ac:dyDescent="0.25">
      <c r="B138" s="79"/>
      <c r="C138" s="80" t="s">
        <v>51</v>
      </c>
      <c r="D138" s="81" t="s">
        <v>127</v>
      </c>
      <c r="E138" s="82"/>
      <c r="F138" s="82"/>
      <c r="G138" s="82"/>
      <c r="H138" s="82"/>
      <c r="I138" s="82"/>
      <c r="J138" s="82"/>
      <c r="K138" s="82">
        <v>300</v>
      </c>
      <c r="L138" s="82"/>
      <c r="M138" s="82"/>
      <c r="N138" s="84">
        <f t="shared" si="0"/>
        <v>300</v>
      </c>
    </row>
    <row r="139" spans="2:14" x14ac:dyDescent="0.25">
      <c r="B139" s="88"/>
      <c r="C139" s="85" t="s">
        <v>150</v>
      </c>
      <c r="D139" s="85"/>
      <c r="E139" s="86"/>
      <c r="F139" s="86"/>
      <c r="G139" s="86"/>
      <c r="H139" s="86"/>
      <c r="I139" s="86"/>
      <c r="J139" s="86"/>
      <c r="K139" s="86">
        <v>300</v>
      </c>
      <c r="L139" s="86"/>
      <c r="M139" s="86"/>
      <c r="N139" s="87">
        <f t="shared" si="0"/>
        <v>300</v>
      </c>
    </row>
    <row r="140" spans="2:14" x14ac:dyDescent="0.25">
      <c r="B140" s="89" t="s">
        <v>52</v>
      </c>
      <c r="C140" s="90"/>
      <c r="D140" s="90"/>
      <c r="E140" s="91"/>
      <c r="F140" s="91"/>
      <c r="G140" s="91"/>
      <c r="H140" s="91"/>
      <c r="I140" s="91"/>
      <c r="J140" s="91"/>
      <c r="K140" s="91">
        <v>84950</v>
      </c>
      <c r="L140" s="91"/>
      <c r="M140" s="91"/>
      <c r="N140" s="92">
        <f t="shared" si="0"/>
        <v>84950</v>
      </c>
    </row>
    <row r="141" spans="2:14" x14ac:dyDescent="0.25">
      <c r="B141" s="79" t="s">
        <v>53</v>
      </c>
      <c r="C141" s="80" t="s">
        <v>54</v>
      </c>
      <c r="D141" s="81" t="s">
        <v>138</v>
      </c>
      <c r="E141" s="82"/>
      <c r="F141" s="82">
        <v>11825</v>
      </c>
      <c r="G141" s="82"/>
      <c r="H141" s="82">
        <v>291650</v>
      </c>
      <c r="I141" s="82"/>
      <c r="J141" s="82">
        <v>12128</v>
      </c>
      <c r="K141" s="82"/>
      <c r="L141" s="82"/>
      <c r="M141" s="82"/>
      <c r="N141" s="84">
        <f t="shared" si="0"/>
        <v>315603</v>
      </c>
    </row>
    <row r="142" spans="2:14" x14ac:dyDescent="0.25">
      <c r="B142" s="79"/>
      <c r="C142" s="85" t="s">
        <v>151</v>
      </c>
      <c r="D142" s="85"/>
      <c r="E142" s="86"/>
      <c r="F142" s="86">
        <v>11825</v>
      </c>
      <c r="G142" s="86"/>
      <c r="H142" s="86">
        <v>291650</v>
      </c>
      <c r="I142" s="86"/>
      <c r="J142" s="86">
        <v>12128</v>
      </c>
      <c r="K142" s="86"/>
      <c r="L142" s="86"/>
      <c r="M142" s="86"/>
      <c r="N142" s="87">
        <f t="shared" si="0"/>
        <v>315603</v>
      </c>
    </row>
    <row r="143" spans="2:14" x14ac:dyDescent="0.25">
      <c r="B143" s="79"/>
      <c r="C143" s="80" t="s">
        <v>55</v>
      </c>
      <c r="D143" s="81" t="s">
        <v>138</v>
      </c>
      <c r="E143" s="82"/>
      <c r="F143" s="82">
        <v>29760</v>
      </c>
      <c r="G143" s="82"/>
      <c r="H143" s="82">
        <v>74850</v>
      </c>
      <c r="I143" s="82"/>
      <c r="J143" s="82">
        <v>355949</v>
      </c>
      <c r="K143" s="82">
        <v>4656</v>
      </c>
      <c r="L143" s="82"/>
      <c r="M143" s="82"/>
      <c r="N143" s="84">
        <f t="shared" si="0"/>
        <v>465215</v>
      </c>
    </row>
    <row r="144" spans="2:14" x14ac:dyDescent="0.25">
      <c r="B144" s="88"/>
      <c r="C144" s="85" t="s">
        <v>152</v>
      </c>
      <c r="D144" s="85"/>
      <c r="E144" s="86"/>
      <c r="F144" s="86">
        <v>29760</v>
      </c>
      <c r="G144" s="86"/>
      <c r="H144" s="86">
        <v>74850</v>
      </c>
      <c r="I144" s="86"/>
      <c r="J144" s="86">
        <v>355949</v>
      </c>
      <c r="K144" s="86">
        <v>4656</v>
      </c>
      <c r="L144" s="86"/>
      <c r="M144" s="86"/>
      <c r="N144" s="87">
        <f t="shared" si="0"/>
        <v>465215</v>
      </c>
    </row>
    <row r="145" spans="2:14" x14ac:dyDescent="0.25">
      <c r="B145" s="89" t="s">
        <v>56</v>
      </c>
      <c r="C145" s="90"/>
      <c r="D145" s="90"/>
      <c r="E145" s="91"/>
      <c r="F145" s="91">
        <v>41585</v>
      </c>
      <c r="G145" s="91"/>
      <c r="H145" s="91">
        <v>366500</v>
      </c>
      <c r="I145" s="91"/>
      <c r="J145" s="91">
        <v>368077</v>
      </c>
      <c r="K145" s="91">
        <v>4656</v>
      </c>
      <c r="L145" s="91"/>
      <c r="M145" s="91"/>
      <c r="N145" s="92">
        <f t="shared" si="0"/>
        <v>780818</v>
      </c>
    </row>
    <row r="146" spans="2:14" x14ac:dyDescent="0.25">
      <c r="B146" s="79" t="s">
        <v>57</v>
      </c>
      <c r="C146" s="80" t="s">
        <v>58</v>
      </c>
      <c r="D146" s="81" t="s">
        <v>138</v>
      </c>
      <c r="E146" s="82"/>
      <c r="F146" s="82"/>
      <c r="G146" s="82"/>
      <c r="H146" s="82"/>
      <c r="I146" s="82"/>
      <c r="J146" s="82"/>
      <c r="K146" s="82">
        <v>23130</v>
      </c>
      <c r="L146" s="82"/>
      <c r="M146" s="82"/>
      <c r="N146" s="84">
        <f t="shared" si="0"/>
        <v>23130</v>
      </c>
    </row>
    <row r="147" spans="2:14" x14ac:dyDescent="0.25">
      <c r="B147" s="79"/>
      <c r="C147" s="85" t="s">
        <v>153</v>
      </c>
      <c r="D147" s="85"/>
      <c r="E147" s="86"/>
      <c r="F147" s="86"/>
      <c r="G147" s="86"/>
      <c r="H147" s="86"/>
      <c r="I147" s="86"/>
      <c r="J147" s="86"/>
      <c r="K147" s="86">
        <v>23130</v>
      </c>
      <c r="L147" s="86"/>
      <c r="M147" s="86"/>
      <c r="N147" s="87">
        <f t="shared" si="0"/>
        <v>23130</v>
      </c>
    </row>
    <row r="148" spans="2:14" x14ac:dyDescent="0.25">
      <c r="B148" s="79"/>
      <c r="C148" s="80" t="s">
        <v>59</v>
      </c>
      <c r="D148" s="81" t="s">
        <v>138</v>
      </c>
      <c r="E148" s="82"/>
      <c r="F148" s="82"/>
      <c r="G148" s="82"/>
      <c r="H148" s="82"/>
      <c r="I148" s="82">
        <v>28189</v>
      </c>
      <c r="J148" s="82"/>
      <c r="K148" s="82">
        <v>124732</v>
      </c>
      <c r="L148" s="82"/>
      <c r="M148" s="82"/>
      <c r="N148" s="84">
        <f t="shared" si="0"/>
        <v>152921</v>
      </c>
    </row>
    <row r="149" spans="2:14" x14ac:dyDescent="0.25">
      <c r="B149" s="79"/>
      <c r="C149" s="85" t="s">
        <v>154</v>
      </c>
      <c r="D149" s="85"/>
      <c r="E149" s="86"/>
      <c r="F149" s="86"/>
      <c r="G149" s="86"/>
      <c r="H149" s="86"/>
      <c r="I149" s="86">
        <v>28189</v>
      </c>
      <c r="J149" s="86"/>
      <c r="K149" s="86">
        <v>124732</v>
      </c>
      <c r="L149" s="86"/>
      <c r="M149" s="86"/>
      <c r="N149" s="87">
        <f t="shared" si="0"/>
        <v>152921</v>
      </c>
    </row>
    <row r="150" spans="2:14" x14ac:dyDescent="0.25">
      <c r="B150" s="79"/>
      <c r="C150" s="80" t="s">
        <v>60</v>
      </c>
      <c r="D150" s="81" t="s">
        <v>138</v>
      </c>
      <c r="E150" s="82"/>
      <c r="F150" s="82"/>
      <c r="G150" s="82"/>
      <c r="H150" s="82"/>
      <c r="I150" s="82"/>
      <c r="J150" s="82"/>
      <c r="K150" s="82">
        <v>30831</v>
      </c>
      <c r="L150" s="82"/>
      <c r="M150" s="82"/>
      <c r="N150" s="84">
        <f t="shared" si="0"/>
        <v>30831</v>
      </c>
    </row>
    <row r="151" spans="2:14" x14ac:dyDescent="0.25">
      <c r="B151" s="79"/>
      <c r="C151" s="85" t="s">
        <v>155</v>
      </c>
      <c r="D151" s="85"/>
      <c r="E151" s="86"/>
      <c r="F151" s="86"/>
      <c r="G151" s="86"/>
      <c r="H151" s="86"/>
      <c r="I151" s="86"/>
      <c r="J151" s="86"/>
      <c r="K151" s="86">
        <v>30831</v>
      </c>
      <c r="L151" s="86"/>
      <c r="M151" s="86"/>
      <c r="N151" s="87">
        <f t="shared" si="0"/>
        <v>30831</v>
      </c>
    </row>
    <row r="152" spans="2:14" x14ac:dyDescent="0.25">
      <c r="B152" s="79"/>
      <c r="C152" s="80" t="s">
        <v>61</v>
      </c>
      <c r="D152" s="81" t="s">
        <v>138</v>
      </c>
      <c r="E152" s="82"/>
      <c r="F152" s="82"/>
      <c r="G152" s="82"/>
      <c r="H152" s="82"/>
      <c r="I152" s="82">
        <v>151702</v>
      </c>
      <c r="J152" s="82"/>
      <c r="K152" s="82">
        <v>15730</v>
      </c>
      <c r="L152" s="82"/>
      <c r="M152" s="82"/>
      <c r="N152" s="84">
        <f t="shared" si="0"/>
        <v>167432</v>
      </c>
    </row>
    <row r="153" spans="2:14" x14ac:dyDescent="0.25">
      <c r="B153" s="88"/>
      <c r="C153" s="85" t="s">
        <v>156</v>
      </c>
      <c r="D153" s="85"/>
      <c r="E153" s="86"/>
      <c r="F153" s="86"/>
      <c r="G153" s="86"/>
      <c r="H153" s="86"/>
      <c r="I153" s="86">
        <v>151702</v>
      </c>
      <c r="J153" s="86"/>
      <c r="K153" s="86">
        <v>15730</v>
      </c>
      <c r="L153" s="86"/>
      <c r="M153" s="86"/>
      <c r="N153" s="87">
        <f t="shared" si="0"/>
        <v>167432</v>
      </c>
    </row>
    <row r="154" spans="2:14" x14ac:dyDescent="0.25">
      <c r="B154" s="89" t="s">
        <v>62</v>
      </c>
      <c r="C154" s="90"/>
      <c r="D154" s="90"/>
      <c r="E154" s="91"/>
      <c r="F154" s="91"/>
      <c r="G154" s="91"/>
      <c r="H154" s="91"/>
      <c r="I154" s="91">
        <v>179891</v>
      </c>
      <c r="J154" s="91"/>
      <c r="K154" s="91">
        <v>194423</v>
      </c>
      <c r="L154" s="91"/>
      <c r="M154" s="91"/>
      <c r="N154" s="92">
        <f t="shared" si="0"/>
        <v>374314</v>
      </c>
    </row>
    <row r="155" spans="2:14" x14ac:dyDescent="0.25">
      <c r="B155" s="79" t="s">
        <v>63</v>
      </c>
      <c r="C155" s="80" t="s">
        <v>63</v>
      </c>
      <c r="D155" s="81" t="s">
        <v>138</v>
      </c>
      <c r="E155" s="82"/>
      <c r="F155" s="82"/>
      <c r="G155" s="82"/>
      <c r="H155" s="82"/>
      <c r="I155" s="82"/>
      <c r="J155" s="82"/>
      <c r="K155" s="82">
        <v>684704</v>
      </c>
      <c r="L155" s="82"/>
      <c r="M155" s="82"/>
      <c r="N155" s="84">
        <f t="shared" si="0"/>
        <v>684704</v>
      </c>
    </row>
    <row r="156" spans="2:14" x14ac:dyDescent="0.25">
      <c r="B156" s="79"/>
      <c r="C156" s="80"/>
      <c r="D156" s="81" t="s">
        <v>127</v>
      </c>
      <c r="E156" s="82"/>
      <c r="F156" s="82"/>
      <c r="G156" s="82"/>
      <c r="H156" s="82"/>
      <c r="I156" s="82"/>
      <c r="J156" s="82"/>
      <c r="K156" s="82">
        <v>5200</v>
      </c>
      <c r="L156" s="82"/>
      <c r="M156" s="82"/>
      <c r="N156" s="84">
        <f t="shared" si="0"/>
        <v>5200</v>
      </c>
    </row>
    <row r="157" spans="2:14" x14ac:dyDescent="0.25">
      <c r="B157" s="88"/>
      <c r="C157" s="85" t="s">
        <v>64</v>
      </c>
      <c r="D157" s="85"/>
      <c r="E157" s="86"/>
      <c r="F157" s="86"/>
      <c r="G157" s="86"/>
      <c r="H157" s="86"/>
      <c r="I157" s="86"/>
      <c r="J157" s="86"/>
      <c r="K157" s="86">
        <f>SUM(K155:K156)</f>
        <v>689904</v>
      </c>
      <c r="L157" s="86"/>
      <c r="M157" s="86"/>
      <c r="N157" s="87">
        <f t="shared" si="0"/>
        <v>689904</v>
      </c>
    </row>
    <row r="158" spans="2:14" x14ac:dyDescent="0.25">
      <c r="B158" s="89" t="s">
        <v>64</v>
      </c>
      <c r="C158" s="90"/>
      <c r="D158" s="90"/>
      <c r="E158" s="91"/>
      <c r="F158" s="91"/>
      <c r="G158" s="91"/>
      <c r="H158" s="91"/>
      <c r="I158" s="91"/>
      <c r="J158" s="91"/>
      <c r="K158" s="91">
        <v>689904</v>
      </c>
      <c r="L158" s="91"/>
      <c r="M158" s="91"/>
      <c r="N158" s="92">
        <f t="shared" si="0"/>
        <v>689904</v>
      </c>
    </row>
    <row r="159" spans="2:14" x14ac:dyDescent="0.25">
      <c r="B159" s="79" t="s">
        <v>69</v>
      </c>
      <c r="C159" s="80" t="s">
        <v>69</v>
      </c>
      <c r="D159" s="81" t="s">
        <v>138</v>
      </c>
      <c r="E159" s="82"/>
      <c r="F159" s="82"/>
      <c r="G159" s="82"/>
      <c r="H159" s="82"/>
      <c r="I159" s="82">
        <v>127393</v>
      </c>
      <c r="J159" s="82"/>
      <c r="K159" s="82">
        <v>69170</v>
      </c>
      <c r="L159" s="82"/>
      <c r="M159" s="82"/>
      <c r="N159" s="84">
        <f t="shared" si="0"/>
        <v>196563</v>
      </c>
    </row>
    <row r="160" spans="2:14" x14ac:dyDescent="0.25">
      <c r="B160" s="88"/>
      <c r="C160" s="85" t="s">
        <v>70</v>
      </c>
      <c r="D160" s="85"/>
      <c r="E160" s="86"/>
      <c r="F160" s="86"/>
      <c r="G160" s="86"/>
      <c r="H160" s="86"/>
      <c r="I160" s="86">
        <v>127393</v>
      </c>
      <c r="J160" s="86"/>
      <c r="K160" s="86">
        <v>69170</v>
      </c>
      <c r="L160" s="86"/>
      <c r="M160" s="86"/>
      <c r="N160" s="87">
        <f t="shared" si="0"/>
        <v>196563</v>
      </c>
    </row>
    <row r="161" spans="2:15" x14ac:dyDescent="0.25">
      <c r="B161" s="89" t="s">
        <v>70</v>
      </c>
      <c r="C161" s="90"/>
      <c r="D161" s="90"/>
      <c r="E161" s="91"/>
      <c r="F161" s="91"/>
      <c r="G161" s="91"/>
      <c r="H161" s="91"/>
      <c r="I161" s="91">
        <v>127393</v>
      </c>
      <c r="J161" s="91"/>
      <c r="K161" s="91">
        <v>69170</v>
      </c>
      <c r="L161" s="91"/>
      <c r="M161" s="91"/>
      <c r="N161" s="92">
        <f t="shared" si="0"/>
        <v>196563</v>
      </c>
    </row>
    <row r="162" spans="2:15" x14ac:dyDescent="0.25">
      <c r="B162" s="79" t="s">
        <v>71</v>
      </c>
      <c r="C162" s="80" t="s">
        <v>72</v>
      </c>
      <c r="D162" s="81" t="s">
        <v>138</v>
      </c>
      <c r="E162" s="82"/>
      <c r="F162" s="82"/>
      <c r="G162" s="82"/>
      <c r="H162" s="82"/>
      <c r="I162" s="82"/>
      <c r="J162" s="82"/>
      <c r="K162" s="82">
        <v>31657</v>
      </c>
      <c r="L162" s="82"/>
      <c r="M162" s="82"/>
      <c r="N162" s="84">
        <f t="shared" si="0"/>
        <v>31657</v>
      </c>
    </row>
    <row r="163" spans="2:15" x14ac:dyDescent="0.25">
      <c r="B163" s="79"/>
      <c r="C163" s="80"/>
      <c r="D163" s="81" t="s">
        <v>127</v>
      </c>
      <c r="E163" s="82"/>
      <c r="F163" s="82"/>
      <c r="G163" s="82"/>
      <c r="H163" s="82"/>
      <c r="I163" s="82"/>
      <c r="J163" s="82"/>
      <c r="K163" s="82">
        <v>5810</v>
      </c>
      <c r="L163" s="82"/>
      <c r="M163" s="82"/>
      <c r="N163" s="84">
        <f t="shared" si="0"/>
        <v>5810</v>
      </c>
    </row>
    <row r="164" spans="2:15" x14ac:dyDescent="0.25">
      <c r="B164" s="88"/>
      <c r="C164" s="85" t="s">
        <v>157</v>
      </c>
      <c r="D164" s="85"/>
      <c r="E164" s="86"/>
      <c r="F164" s="86"/>
      <c r="G164" s="86"/>
      <c r="H164" s="86"/>
      <c r="I164" s="86"/>
      <c r="J164" s="86"/>
      <c r="K164" s="86">
        <v>37467</v>
      </c>
      <c r="L164" s="86"/>
      <c r="M164" s="86"/>
      <c r="N164" s="87">
        <f t="shared" si="0"/>
        <v>37467</v>
      </c>
    </row>
    <row r="165" spans="2:15" x14ac:dyDescent="0.25">
      <c r="B165" s="89" t="s">
        <v>73</v>
      </c>
      <c r="C165" s="90"/>
      <c r="D165" s="90"/>
      <c r="E165" s="91"/>
      <c r="F165" s="91"/>
      <c r="G165" s="91"/>
      <c r="H165" s="91"/>
      <c r="I165" s="91"/>
      <c r="J165" s="91"/>
      <c r="K165" s="91">
        <v>37467</v>
      </c>
      <c r="L165" s="91"/>
      <c r="M165" s="91"/>
      <c r="N165" s="92">
        <f t="shared" ref="N165:N166" si="1">SUM(E165:M165)</f>
        <v>37467</v>
      </c>
    </row>
    <row r="166" spans="2:15" ht="15.75" thickBot="1" x14ac:dyDescent="0.3">
      <c r="B166" s="93" t="s">
        <v>74</v>
      </c>
      <c r="C166" s="94"/>
      <c r="D166" s="94"/>
      <c r="E166" s="95">
        <v>43069</v>
      </c>
      <c r="F166" s="95">
        <v>41585</v>
      </c>
      <c r="G166" s="95">
        <v>59366</v>
      </c>
      <c r="H166" s="95">
        <v>366500</v>
      </c>
      <c r="I166" s="95">
        <v>853851</v>
      </c>
      <c r="J166" s="95">
        <v>370327</v>
      </c>
      <c r="K166" s="95">
        <f>K165+K161+K158+K154+K145+K140+K128+K121+K118+K110+K101</f>
        <v>1631261</v>
      </c>
      <c r="L166" s="95">
        <v>1904675</v>
      </c>
      <c r="M166" s="95">
        <f>M118+M110</f>
        <v>9624</v>
      </c>
      <c r="N166" s="96">
        <f t="shared" si="1"/>
        <v>5280258</v>
      </c>
      <c r="O166" s="48"/>
    </row>
    <row r="167" spans="2:15" x14ac:dyDescent="0.25">
      <c r="O167" s="48"/>
    </row>
    <row r="169" spans="2:15" x14ac:dyDescent="0.25">
      <c r="B169" t="s">
        <v>334</v>
      </c>
    </row>
  </sheetData>
  <mergeCells count="10">
    <mergeCell ref="U6:U7"/>
    <mergeCell ref="T6:T7"/>
    <mergeCell ref="N6:N7"/>
    <mergeCell ref="K6:K7"/>
    <mergeCell ref="B6:B7"/>
    <mergeCell ref="C6:C7"/>
    <mergeCell ref="D6:D7"/>
    <mergeCell ref="L6:M6"/>
    <mergeCell ref="E6:J6"/>
    <mergeCell ref="O6:S6"/>
  </mergeCells>
  <pageMargins left="0.7" right="0.7" top="0.75" bottom="0.75" header="0.3" footer="0.3"/>
  <pageSetup paperSize="9" orientation="portrait" r:id="rId1"/>
  <ignoredErrors>
    <ignoredError sqref="K157 K106" formulaRange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3"/>
  <sheetViews>
    <sheetView topLeftCell="A22" workbookViewId="0">
      <selection activeCell="B43" sqref="B43"/>
    </sheetView>
  </sheetViews>
  <sheetFormatPr baseColWidth="10" defaultRowHeight="15" x14ac:dyDescent="0.25"/>
  <cols>
    <col min="2" max="2" width="12.5703125" customWidth="1"/>
    <col min="17" max="17" width="13.42578125" customWidth="1"/>
    <col min="29" max="29" width="13.7109375" customWidth="1"/>
  </cols>
  <sheetData>
    <row r="2" spans="2:17" ht="15.75" x14ac:dyDescent="0.3">
      <c r="D2" s="1" t="s">
        <v>312</v>
      </c>
      <c r="E2" s="1"/>
    </row>
    <row r="4" spans="2:17" x14ac:dyDescent="0.25">
      <c r="B4" s="23" t="s">
        <v>161</v>
      </c>
    </row>
    <row r="5" spans="2:17" ht="15.75" thickBot="1" x14ac:dyDescent="0.3"/>
    <row r="6" spans="2:17" ht="15" customHeight="1" x14ac:dyDescent="0.25">
      <c r="B6" s="219" t="s">
        <v>0</v>
      </c>
      <c r="C6" s="214" t="s">
        <v>1</v>
      </c>
      <c r="D6" s="214" t="s">
        <v>332</v>
      </c>
      <c r="E6" s="214"/>
      <c r="F6" s="214"/>
      <c r="G6" s="214"/>
      <c r="H6" s="214"/>
      <c r="I6" s="215" t="s">
        <v>79</v>
      </c>
      <c r="J6" s="173" t="s">
        <v>80</v>
      </c>
      <c r="K6" s="215" t="s">
        <v>81</v>
      </c>
      <c r="L6" s="214" t="s">
        <v>82</v>
      </c>
      <c r="M6" s="214"/>
      <c r="N6" s="214"/>
      <c r="O6" s="214"/>
      <c r="P6" s="215" t="s">
        <v>83</v>
      </c>
      <c r="Q6" s="217" t="s">
        <v>162</v>
      </c>
    </row>
    <row r="7" spans="2:17" x14ac:dyDescent="0.25">
      <c r="B7" s="220"/>
      <c r="C7" s="221"/>
      <c r="D7" s="4" t="s">
        <v>87</v>
      </c>
      <c r="E7" s="4" t="s">
        <v>88</v>
      </c>
      <c r="F7" s="4" t="s">
        <v>89</v>
      </c>
      <c r="G7" s="4" t="s">
        <v>90</v>
      </c>
      <c r="H7" s="4" t="s">
        <v>92</v>
      </c>
      <c r="I7" s="216"/>
      <c r="J7" s="4" t="s">
        <v>94</v>
      </c>
      <c r="K7" s="216"/>
      <c r="L7" s="4" t="s">
        <v>100</v>
      </c>
      <c r="M7" s="4" t="s">
        <v>103</v>
      </c>
      <c r="N7" s="4" t="s">
        <v>104</v>
      </c>
      <c r="O7" s="4" t="s">
        <v>105</v>
      </c>
      <c r="P7" s="216"/>
      <c r="Q7" s="218"/>
    </row>
    <row r="8" spans="2:17" x14ac:dyDescent="0.25">
      <c r="B8" s="99" t="s">
        <v>2</v>
      </c>
      <c r="C8" s="100" t="s">
        <v>3</v>
      </c>
      <c r="D8" s="101"/>
      <c r="E8" s="101"/>
      <c r="F8" s="101"/>
      <c r="G8" s="101"/>
      <c r="H8" s="101"/>
      <c r="I8" s="102"/>
      <c r="J8" s="101"/>
      <c r="K8" s="102"/>
      <c r="L8" s="101"/>
      <c r="M8" s="101"/>
      <c r="N8" s="101"/>
      <c r="O8" s="101">
        <v>73976</v>
      </c>
      <c r="P8" s="102">
        <v>73976</v>
      </c>
      <c r="Q8" s="103">
        <v>73976</v>
      </c>
    </row>
    <row r="9" spans="2:17" x14ac:dyDescent="0.25">
      <c r="B9" s="99"/>
      <c r="C9" s="100" t="s">
        <v>4</v>
      </c>
      <c r="D9" s="101"/>
      <c r="E9" s="101"/>
      <c r="F9" s="101"/>
      <c r="G9" s="101"/>
      <c r="H9" s="101"/>
      <c r="I9" s="102"/>
      <c r="J9" s="101"/>
      <c r="K9" s="102"/>
      <c r="L9" s="101"/>
      <c r="M9" s="101"/>
      <c r="N9" s="101"/>
      <c r="O9" s="101">
        <v>32028</v>
      </c>
      <c r="P9" s="102">
        <v>32028</v>
      </c>
      <c r="Q9" s="103">
        <v>32028</v>
      </c>
    </row>
    <row r="10" spans="2:17" x14ac:dyDescent="0.25">
      <c r="B10" s="99"/>
      <c r="C10" s="100" t="s">
        <v>5</v>
      </c>
      <c r="D10" s="101"/>
      <c r="E10" s="101"/>
      <c r="F10" s="101"/>
      <c r="G10" s="101"/>
      <c r="H10" s="101"/>
      <c r="I10" s="102"/>
      <c r="J10" s="101"/>
      <c r="K10" s="102"/>
      <c r="L10" s="101"/>
      <c r="M10" s="101"/>
      <c r="N10" s="101"/>
      <c r="O10" s="101">
        <v>49510</v>
      </c>
      <c r="P10" s="102">
        <v>49510</v>
      </c>
      <c r="Q10" s="103">
        <v>49510</v>
      </c>
    </row>
    <row r="11" spans="2:17" x14ac:dyDescent="0.25">
      <c r="B11" s="99"/>
      <c r="C11" s="100" t="s">
        <v>6</v>
      </c>
      <c r="D11" s="101"/>
      <c r="E11" s="101"/>
      <c r="F11" s="101"/>
      <c r="G11" s="101"/>
      <c r="H11" s="101"/>
      <c r="I11" s="102"/>
      <c r="J11" s="101"/>
      <c r="K11" s="102"/>
      <c r="L11" s="101"/>
      <c r="M11" s="101"/>
      <c r="N11" s="101"/>
      <c r="O11" s="101">
        <v>115836</v>
      </c>
      <c r="P11" s="102">
        <v>115836</v>
      </c>
      <c r="Q11" s="103">
        <v>115836</v>
      </c>
    </row>
    <row r="12" spans="2:17" x14ac:dyDescent="0.25">
      <c r="B12" s="99"/>
      <c r="C12" s="100" t="s">
        <v>7</v>
      </c>
      <c r="D12" s="101"/>
      <c r="E12" s="101"/>
      <c r="F12" s="101"/>
      <c r="G12" s="101"/>
      <c r="H12" s="101"/>
      <c r="I12" s="102"/>
      <c r="J12" s="101"/>
      <c r="K12" s="102"/>
      <c r="L12" s="101"/>
      <c r="M12" s="101"/>
      <c r="N12" s="101"/>
      <c r="O12" s="101">
        <v>450</v>
      </c>
      <c r="P12" s="102">
        <v>450</v>
      </c>
      <c r="Q12" s="103">
        <v>450</v>
      </c>
    </row>
    <row r="13" spans="2:17" x14ac:dyDescent="0.25">
      <c r="B13" s="99"/>
      <c r="C13" s="100" t="s">
        <v>8</v>
      </c>
      <c r="D13" s="101"/>
      <c r="E13" s="101"/>
      <c r="F13" s="101"/>
      <c r="G13" s="101"/>
      <c r="H13" s="101"/>
      <c r="I13" s="102"/>
      <c r="J13" s="101"/>
      <c r="K13" s="102"/>
      <c r="L13" s="101"/>
      <c r="M13" s="101"/>
      <c r="N13" s="101"/>
      <c r="O13" s="101">
        <v>61240</v>
      </c>
      <c r="P13" s="102">
        <v>61240</v>
      </c>
      <c r="Q13" s="103">
        <v>61240</v>
      </c>
    </row>
    <row r="14" spans="2:17" x14ac:dyDescent="0.25">
      <c r="B14" s="99"/>
      <c r="C14" s="100" t="s">
        <v>9</v>
      </c>
      <c r="D14" s="101"/>
      <c r="E14" s="101"/>
      <c r="F14" s="101"/>
      <c r="G14" s="101"/>
      <c r="H14" s="101"/>
      <c r="I14" s="102"/>
      <c r="J14" s="101"/>
      <c r="K14" s="102"/>
      <c r="L14" s="101"/>
      <c r="M14" s="101"/>
      <c r="N14" s="101"/>
      <c r="O14" s="101">
        <v>15970</v>
      </c>
      <c r="P14" s="102">
        <v>15970</v>
      </c>
      <c r="Q14" s="103">
        <v>15970</v>
      </c>
    </row>
    <row r="15" spans="2:17" x14ac:dyDescent="0.25">
      <c r="B15" s="104"/>
      <c r="C15" s="100" t="s">
        <v>10</v>
      </c>
      <c r="D15" s="101"/>
      <c r="E15" s="101"/>
      <c r="F15" s="101"/>
      <c r="G15" s="101"/>
      <c r="H15" s="101"/>
      <c r="I15" s="102"/>
      <c r="J15" s="101"/>
      <c r="K15" s="102"/>
      <c r="L15" s="101"/>
      <c r="M15" s="101"/>
      <c r="N15" s="101"/>
      <c r="O15" s="101">
        <v>26455</v>
      </c>
      <c r="P15" s="102">
        <v>26455</v>
      </c>
      <c r="Q15" s="103">
        <v>26455</v>
      </c>
    </row>
    <row r="16" spans="2:17" x14ac:dyDescent="0.25">
      <c r="B16" s="105" t="s">
        <v>11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>
        <v>375465</v>
      </c>
      <c r="P16" s="107">
        <v>375465</v>
      </c>
      <c r="Q16" s="108">
        <v>375465</v>
      </c>
    </row>
    <row r="17" spans="2:17" x14ac:dyDescent="0.25">
      <c r="B17" s="99" t="s">
        <v>12</v>
      </c>
      <c r="C17" s="100" t="s">
        <v>13</v>
      </c>
      <c r="D17" s="101"/>
      <c r="E17" s="101"/>
      <c r="F17" s="101"/>
      <c r="G17" s="101"/>
      <c r="H17" s="101"/>
      <c r="I17" s="102"/>
      <c r="J17" s="101"/>
      <c r="K17" s="102"/>
      <c r="L17" s="101"/>
      <c r="M17" s="101"/>
      <c r="N17" s="101"/>
      <c r="O17" s="101"/>
      <c r="P17" s="102"/>
      <c r="Q17" s="103"/>
    </row>
    <row r="18" spans="2:17" x14ac:dyDescent="0.25">
      <c r="B18" s="99"/>
      <c r="C18" s="100" t="s">
        <v>14</v>
      </c>
      <c r="D18" s="101"/>
      <c r="E18" s="101"/>
      <c r="F18" s="101"/>
      <c r="G18" s="101"/>
      <c r="H18" s="101"/>
      <c r="I18" s="102"/>
      <c r="J18" s="101"/>
      <c r="K18" s="102"/>
      <c r="L18" s="101"/>
      <c r="M18" s="101"/>
      <c r="N18" s="101"/>
      <c r="O18" s="101"/>
      <c r="P18" s="102"/>
      <c r="Q18" s="103"/>
    </row>
    <row r="19" spans="2:17" x14ac:dyDescent="0.25">
      <c r="B19" s="104"/>
      <c r="C19" s="100" t="s">
        <v>15</v>
      </c>
      <c r="D19" s="101"/>
      <c r="E19" s="101"/>
      <c r="F19" s="101"/>
      <c r="G19" s="101"/>
      <c r="H19" s="101"/>
      <c r="I19" s="102"/>
      <c r="J19" s="101"/>
      <c r="K19" s="102"/>
      <c r="L19" s="101"/>
      <c r="M19" s="101"/>
      <c r="N19" s="101"/>
      <c r="O19" s="101"/>
      <c r="P19" s="102"/>
      <c r="Q19" s="103"/>
    </row>
    <row r="20" spans="2:17" x14ac:dyDescent="0.25">
      <c r="B20" s="105" t="s">
        <v>16</v>
      </c>
      <c r="C20" s="106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</row>
    <row r="21" spans="2:17" x14ac:dyDescent="0.25">
      <c r="B21" s="99" t="s">
        <v>19</v>
      </c>
      <c r="C21" s="100" t="s">
        <v>20</v>
      </c>
      <c r="D21" s="101"/>
      <c r="E21" s="101"/>
      <c r="F21" s="101"/>
      <c r="G21" s="101"/>
      <c r="H21" s="101"/>
      <c r="I21" s="102"/>
      <c r="J21" s="101"/>
      <c r="K21" s="102"/>
      <c r="L21" s="101">
        <v>2700</v>
      </c>
      <c r="M21" s="101">
        <v>200</v>
      </c>
      <c r="N21" s="101"/>
      <c r="O21" s="101">
        <v>1160</v>
      </c>
      <c r="P21" s="102">
        <v>4060</v>
      </c>
      <c r="Q21" s="103">
        <v>4060</v>
      </c>
    </row>
    <row r="22" spans="2:17" x14ac:dyDescent="0.25">
      <c r="B22" s="99"/>
      <c r="C22" s="100" t="s">
        <v>21</v>
      </c>
      <c r="D22" s="101"/>
      <c r="E22" s="101"/>
      <c r="F22" s="101"/>
      <c r="G22" s="101"/>
      <c r="H22" s="101"/>
      <c r="I22" s="102"/>
      <c r="J22" s="101"/>
      <c r="K22" s="102"/>
      <c r="L22" s="101"/>
      <c r="M22" s="101"/>
      <c r="N22" s="101"/>
      <c r="O22" s="101">
        <v>19928</v>
      </c>
      <c r="P22" s="102">
        <v>19928</v>
      </c>
      <c r="Q22" s="103">
        <v>19928</v>
      </c>
    </row>
    <row r="23" spans="2:17" x14ac:dyDescent="0.25">
      <c r="B23" s="104"/>
      <c r="C23" s="100" t="s">
        <v>22</v>
      </c>
      <c r="D23" s="101">
        <v>43</v>
      </c>
      <c r="E23" s="101">
        <v>7</v>
      </c>
      <c r="F23" s="101"/>
      <c r="G23" s="101">
        <v>196</v>
      </c>
      <c r="H23" s="101"/>
      <c r="I23" s="102">
        <v>246</v>
      </c>
      <c r="J23" s="101">
        <v>1140</v>
      </c>
      <c r="K23" s="102">
        <v>1140</v>
      </c>
      <c r="L23" s="101">
        <v>120800</v>
      </c>
      <c r="M23" s="101">
        <v>1220</v>
      </c>
      <c r="N23" s="101">
        <v>17575</v>
      </c>
      <c r="O23" s="101">
        <v>55841</v>
      </c>
      <c r="P23" s="102">
        <v>195436</v>
      </c>
      <c r="Q23" s="103">
        <v>196822</v>
      </c>
    </row>
    <row r="24" spans="2:17" x14ac:dyDescent="0.25">
      <c r="B24" s="105" t="s">
        <v>23</v>
      </c>
      <c r="C24" s="106"/>
      <c r="D24" s="107">
        <v>43</v>
      </c>
      <c r="E24" s="107">
        <v>7</v>
      </c>
      <c r="F24" s="107"/>
      <c r="G24" s="107">
        <v>196</v>
      </c>
      <c r="H24" s="107"/>
      <c r="I24" s="107">
        <v>246</v>
      </c>
      <c r="J24" s="107">
        <v>1140</v>
      </c>
      <c r="K24" s="107">
        <v>1140</v>
      </c>
      <c r="L24" s="107">
        <v>123500</v>
      </c>
      <c r="M24" s="107">
        <v>1420</v>
      </c>
      <c r="N24" s="107">
        <v>17575</v>
      </c>
      <c r="O24" s="107">
        <v>76929</v>
      </c>
      <c r="P24" s="107">
        <v>219424</v>
      </c>
      <c r="Q24" s="108">
        <v>220810</v>
      </c>
    </row>
    <row r="25" spans="2:17" x14ac:dyDescent="0.25">
      <c r="B25" s="99" t="s">
        <v>40</v>
      </c>
      <c r="C25" s="100" t="s">
        <v>41</v>
      </c>
      <c r="D25" s="101">
        <v>150</v>
      </c>
      <c r="E25" s="101"/>
      <c r="F25" s="101">
        <v>50</v>
      </c>
      <c r="G25" s="101">
        <v>200</v>
      </c>
      <c r="H25" s="101"/>
      <c r="I25" s="102">
        <v>400</v>
      </c>
      <c r="J25" s="101">
        <v>20000</v>
      </c>
      <c r="K25" s="102">
        <v>20000</v>
      </c>
      <c r="L25" s="101">
        <v>20000</v>
      </c>
      <c r="M25" s="101">
        <v>1000</v>
      </c>
      <c r="N25" s="101"/>
      <c r="O25" s="101">
        <v>71546</v>
      </c>
      <c r="P25" s="102">
        <v>92546</v>
      </c>
      <c r="Q25" s="103">
        <v>112946</v>
      </c>
    </row>
    <row r="26" spans="2:17" x14ac:dyDescent="0.25">
      <c r="B26" s="99"/>
      <c r="C26" s="100" t="s">
        <v>42</v>
      </c>
      <c r="D26" s="101">
        <v>660</v>
      </c>
      <c r="E26" s="101"/>
      <c r="F26" s="101"/>
      <c r="G26" s="101">
        <v>60</v>
      </c>
      <c r="H26" s="101"/>
      <c r="I26" s="102">
        <v>720</v>
      </c>
      <c r="J26" s="101"/>
      <c r="K26" s="102"/>
      <c r="L26" s="101"/>
      <c r="M26" s="101"/>
      <c r="N26" s="101"/>
      <c r="O26" s="101">
        <v>29070</v>
      </c>
      <c r="P26" s="102">
        <v>29070</v>
      </c>
      <c r="Q26" s="103">
        <v>29790</v>
      </c>
    </row>
    <row r="27" spans="2:17" x14ac:dyDescent="0.25">
      <c r="B27" s="99"/>
      <c r="C27" s="100" t="s">
        <v>43</v>
      </c>
      <c r="D27" s="101"/>
      <c r="E27" s="101"/>
      <c r="F27" s="101"/>
      <c r="G27" s="101">
        <v>65</v>
      </c>
      <c r="H27" s="101"/>
      <c r="I27" s="102">
        <v>65</v>
      </c>
      <c r="J27" s="101">
        <v>100</v>
      </c>
      <c r="K27" s="102">
        <v>100</v>
      </c>
      <c r="L27" s="101"/>
      <c r="M27" s="101">
        <v>350</v>
      </c>
      <c r="N27" s="101"/>
      <c r="O27" s="101">
        <v>23370</v>
      </c>
      <c r="P27" s="102">
        <v>23720</v>
      </c>
      <c r="Q27" s="103">
        <v>23885</v>
      </c>
    </row>
    <row r="28" spans="2:17" x14ac:dyDescent="0.25">
      <c r="B28" s="99"/>
      <c r="C28" s="100" t="s">
        <v>44</v>
      </c>
      <c r="D28" s="101"/>
      <c r="E28" s="101"/>
      <c r="F28" s="101"/>
      <c r="G28" s="101"/>
      <c r="H28" s="101"/>
      <c r="I28" s="102"/>
      <c r="J28" s="101"/>
      <c r="K28" s="102"/>
      <c r="L28" s="101">
        <v>3100</v>
      </c>
      <c r="M28" s="101">
        <v>610</v>
      </c>
      <c r="N28" s="101"/>
      <c r="O28" s="101">
        <v>53110</v>
      </c>
      <c r="P28" s="102">
        <v>56820</v>
      </c>
      <c r="Q28" s="103">
        <v>56820</v>
      </c>
    </row>
    <row r="29" spans="2:17" x14ac:dyDescent="0.25">
      <c r="B29" s="104"/>
      <c r="C29" s="100" t="s">
        <v>45</v>
      </c>
      <c r="D29" s="101">
        <v>244</v>
      </c>
      <c r="E29" s="101"/>
      <c r="F29" s="101">
        <v>33</v>
      </c>
      <c r="G29" s="101">
        <v>30</v>
      </c>
      <c r="H29" s="101">
        <v>15</v>
      </c>
      <c r="I29" s="102">
        <v>322</v>
      </c>
      <c r="J29" s="101">
        <v>2000</v>
      </c>
      <c r="K29" s="102">
        <v>2000</v>
      </c>
      <c r="L29" s="101">
        <v>24246</v>
      </c>
      <c r="M29" s="101">
        <v>6286</v>
      </c>
      <c r="N29" s="101">
        <v>25680</v>
      </c>
      <c r="O29" s="101">
        <v>168471</v>
      </c>
      <c r="P29" s="102">
        <v>224683</v>
      </c>
      <c r="Q29" s="103">
        <v>227005</v>
      </c>
    </row>
    <row r="30" spans="2:17" x14ac:dyDescent="0.25">
      <c r="B30" s="105" t="s">
        <v>46</v>
      </c>
      <c r="C30" s="106"/>
      <c r="D30" s="107">
        <v>1054</v>
      </c>
      <c r="E30" s="107"/>
      <c r="F30" s="107">
        <v>83</v>
      </c>
      <c r="G30" s="107">
        <v>355</v>
      </c>
      <c r="H30" s="107">
        <v>15</v>
      </c>
      <c r="I30" s="107">
        <v>1507</v>
      </c>
      <c r="J30" s="107">
        <v>22100</v>
      </c>
      <c r="K30" s="107">
        <v>22100</v>
      </c>
      <c r="L30" s="107">
        <v>47346</v>
      </c>
      <c r="M30" s="107">
        <v>8246</v>
      </c>
      <c r="N30" s="107">
        <v>25680</v>
      </c>
      <c r="O30" s="107">
        <v>345567</v>
      </c>
      <c r="P30" s="107">
        <v>426839</v>
      </c>
      <c r="Q30" s="108">
        <v>450446</v>
      </c>
    </row>
    <row r="31" spans="2:17" x14ac:dyDescent="0.25">
      <c r="B31" s="99" t="s">
        <v>53</v>
      </c>
      <c r="C31" s="100" t="s">
        <v>54</v>
      </c>
      <c r="D31" s="101"/>
      <c r="E31" s="101"/>
      <c r="F31" s="101"/>
      <c r="G31" s="101"/>
      <c r="H31" s="101"/>
      <c r="I31" s="102"/>
      <c r="J31" s="101">
        <v>890</v>
      </c>
      <c r="K31" s="102">
        <v>890</v>
      </c>
      <c r="L31" s="101">
        <v>50</v>
      </c>
      <c r="M31" s="101"/>
      <c r="N31" s="101"/>
      <c r="O31" s="101">
        <v>23739</v>
      </c>
      <c r="P31" s="102">
        <v>23789</v>
      </c>
      <c r="Q31" s="103">
        <v>24679</v>
      </c>
    </row>
    <row r="32" spans="2:17" x14ac:dyDescent="0.25">
      <c r="B32" s="104"/>
      <c r="C32" s="100" t="s">
        <v>55</v>
      </c>
      <c r="D32" s="101"/>
      <c r="E32" s="101"/>
      <c r="F32" s="101"/>
      <c r="G32" s="101">
        <v>2</v>
      </c>
      <c r="H32" s="101"/>
      <c r="I32" s="102">
        <v>2</v>
      </c>
      <c r="J32" s="101">
        <v>187</v>
      </c>
      <c r="K32" s="102">
        <v>187</v>
      </c>
      <c r="L32" s="101"/>
      <c r="M32" s="101"/>
      <c r="N32" s="101"/>
      <c r="O32" s="101">
        <v>16665</v>
      </c>
      <c r="P32" s="102">
        <v>16665</v>
      </c>
      <c r="Q32" s="103">
        <v>16854</v>
      </c>
    </row>
    <row r="33" spans="2:17" x14ac:dyDescent="0.25">
      <c r="B33" s="105" t="s">
        <v>56</v>
      </c>
      <c r="C33" s="106"/>
      <c r="D33" s="107"/>
      <c r="E33" s="107"/>
      <c r="F33" s="107"/>
      <c r="G33" s="107">
        <v>2</v>
      </c>
      <c r="H33" s="107"/>
      <c r="I33" s="107">
        <v>2</v>
      </c>
      <c r="J33" s="107">
        <v>1077</v>
      </c>
      <c r="K33" s="107">
        <v>1077</v>
      </c>
      <c r="L33" s="107">
        <v>50</v>
      </c>
      <c r="M33" s="107"/>
      <c r="N33" s="107"/>
      <c r="O33" s="107">
        <v>40404</v>
      </c>
      <c r="P33" s="107">
        <v>40454</v>
      </c>
      <c r="Q33" s="108">
        <v>41533</v>
      </c>
    </row>
    <row r="34" spans="2:17" x14ac:dyDescent="0.25">
      <c r="B34" s="104" t="s">
        <v>57</v>
      </c>
      <c r="C34" s="100" t="s">
        <v>59</v>
      </c>
      <c r="D34" s="101"/>
      <c r="E34" s="101"/>
      <c r="F34" s="101"/>
      <c r="G34" s="101"/>
      <c r="H34" s="101"/>
      <c r="I34" s="102"/>
      <c r="J34" s="101"/>
      <c r="K34" s="102"/>
      <c r="L34" s="101"/>
      <c r="M34" s="101"/>
      <c r="N34" s="101"/>
      <c r="O34" s="101">
        <v>1600</v>
      </c>
      <c r="P34" s="102">
        <v>1600</v>
      </c>
      <c r="Q34" s="103">
        <v>1600</v>
      </c>
    </row>
    <row r="35" spans="2:17" x14ac:dyDescent="0.25">
      <c r="B35" s="105" t="s">
        <v>62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>
        <v>1600</v>
      </c>
      <c r="P35" s="107">
        <v>1600</v>
      </c>
      <c r="Q35" s="108">
        <v>1600</v>
      </c>
    </row>
    <row r="36" spans="2:17" x14ac:dyDescent="0.25">
      <c r="B36" s="104" t="s">
        <v>67</v>
      </c>
      <c r="C36" s="100" t="s">
        <v>67</v>
      </c>
      <c r="D36" s="101"/>
      <c r="E36" s="101"/>
      <c r="F36" s="101"/>
      <c r="G36" s="101"/>
      <c r="H36" s="101"/>
      <c r="I36" s="102"/>
      <c r="J36" s="101">
        <v>10000</v>
      </c>
      <c r="K36" s="102">
        <v>10000</v>
      </c>
      <c r="L36" s="101"/>
      <c r="M36" s="101"/>
      <c r="N36" s="101"/>
      <c r="O36" s="101">
        <v>9500</v>
      </c>
      <c r="P36" s="102">
        <v>9500</v>
      </c>
      <c r="Q36" s="103">
        <v>19500</v>
      </c>
    </row>
    <row r="37" spans="2:17" x14ac:dyDescent="0.25">
      <c r="B37" s="105" t="s">
        <v>68</v>
      </c>
      <c r="C37" s="106"/>
      <c r="D37" s="107"/>
      <c r="E37" s="107"/>
      <c r="F37" s="107"/>
      <c r="G37" s="107"/>
      <c r="H37" s="107"/>
      <c r="I37" s="107"/>
      <c r="J37" s="107">
        <v>10000</v>
      </c>
      <c r="K37" s="107">
        <v>10000</v>
      </c>
      <c r="L37" s="107"/>
      <c r="M37" s="107"/>
      <c r="N37" s="107"/>
      <c r="O37" s="107">
        <v>9500</v>
      </c>
      <c r="P37" s="107">
        <v>9500</v>
      </c>
      <c r="Q37" s="108">
        <v>19500</v>
      </c>
    </row>
    <row r="38" spans="2:17" x14ac:dyDescent="0.25">
      <c r="B38" s="104" t="s">
        <v>71</v>
      </c>
      <c r="C38" s="100" t="s">
        <v>322</v>
      </c>
      <c r="D38" s="101"/>
      <c r="E38" s="101"/>
      <c r="F38" s="101"/>
      <c r="G38" s="101"/>
      <c r="H38" s="101"/>
      <c r="I38" s="102"/>
      <c r="J38" s="101"/>
      <c r="K38" s="102"/>
      <c r="L38" s="101">
        <v>20000</v>
      </c>
      <c r="M38" s="101">
        <v>1600</v>
      </c>
      <c r="N38" s="101"/>
      <c r="O38" s="101">
        <v>5000</v>
      </c>
      <c r="P38" s="102">
        <v>26600</v>
      </c>
      <c r="Q38" s="103">
        <v>26600</v>
      </c>
    </row>
    <row r="39" spans="2:17" x14ac:dyDescent="0.25">
      <c r="B39" s="105" t="s">
        <v>73</v>
      </c>
      <c r="C39" s="106"/>
      <c r="D39" s="107"/>
      <c r="E39" s="107"/>
      <c r="F39" s="107"/>
      <c r="G39" s="107"/>
      <c r="H39" s="107"/>
      <c r="I39" s="107"/>
      <c r="J39" s="107"/>
      <c r="K39" s="107"/>
      <c r="L39" s="107">
        <v>20000</v>
      </c>
      <c r="M39" s="107">
        <v>1600</v>
      </c>
      <c r="N39" s="107"/>
      <c r="O39" s="107">
        <v>5000</v>
      </c>
      <c r="P39" s="107">
        <v>26600</v>
      </c>
      <c r="Q39" s="108">
        <v>26600</v>
      </c>
    </row>
    <row r="40" spans="2:17" ht="15.75" thickBot="1" x14ac:dyDescent="0.3">
      <c r="B40" s="109" t="s">
        <v>74</v>
      </c>
      <c r="C40" s="110"/>
      <c r="D40" s="111">
        <v>1097</v>
      </c>
      <c r="E40" s="111">
        <v>7</v>
      </c>
      <c r="F40" s="111">
        <v>83</v>
      </c>
      <c r="G40" s="111">
        <v>553</v>
      </c>
      <c r="H40" s="111">
        <v>15</v>
      </c>
      <c r="I40" s="111">
        <v>1755</v>
      </c>
      <c r="J40" s="111">
        <v>34317</v>
      </c>
      <c r="K40" s="111">
        <v>34317</v>
      </c>
      <c r="L40" s="111">
        <v>190896</v>
      </c>
      <c r="M40" s="111">
        <v>11266</v>
      </c>
      <c r="N40" s="111">
        <v>43255</v>
      </c>
      <c r="O40" s="111">
        <v>854465</v>
      </c>
      <c r="P40" s="111">
        <v>1099882</v>
      </c>
      <c r="Q40" s="112">
        <v>1135954</v>
      </c>
    </row>
    <row r="43" spans="2:17" x14ac:dyDescent="0.25">
      <c r="B43" t="s">
        <v>334</v>
      </c>
    </row>
  </sheetData>
  <mergeCells count="8">
    <mergeCell ref="L6:O6"/>
    <mergeCell ref="P6:P7"/>
    <mergeCell ref="Q6:Q7"/>
    <mergeCell ref="B6:B7"/>
    <mergeCell ref="C6:C7"/>
    <mergeCell ref="D6:H6"/>
    <mergeCell ref="I6:I7"/>
    <mergeCell ref="K6:K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1"/>
  <sheetViews>
    <sheetView workbookViewId="0">
      <selection activeCell="C133" sqref="C133"/>
    </sheetView>
  </sheetViews>
  <sheetFormatPr baseColWidth="10" defaultRowHeight="15" x14ac:dyDescent="0.25"/>
  <cols>
    <col min="2" max="2" width="14.140625" customWidth="1"/>
    <col min="7" max="7" width="12.7109375" customWidth="1"/>
    <col min="9" max="9" width="14.42578125" customWidth="1"/>
    <col min="12" max="12" width="14.140625" customWidth="1"/>
    <col min="17" max="17" width="12.5703125" customWidth="1"/>
  </cols>
  <sheetData>
    <row r="2" spans="2:17" ht="15.75" x14ac:dyDescent="0.3">
      <c r="D2" s="1" t="s">
        <v>312</v>
      </c>
    </row>
    <row r="4" spans="2:17" ht="15.75" thickBot="1" x14ac:dyDescent="0.3"/>
    <row r="5" spans="2:17" x14ac:dyDescent="0.25">
      <c r="B5" s="222" t="s">
        <v>0</v>
      </c>
      <c r="C5" s="224" t="s">
        <v>1</v>
      </c>
      <c r="D5" s="224" t="s">
        <v>110</v>
      </c>
      <c r="E5" s="224" t="s">
        <v>178</v>
      </c>
      <c r="F5" s="224"/>
      <c r="G5" s="224"/>
      <c r="H5" s="224"/>
      <c r="I5" s="224" t="s">
        <v>179</v>
      </c>
      <c r="J5" s="224"/>
      <c r="K5" s="224"/>
      <c r="L5" s="224"/>
      <c r="M5" s="224" t="s">
        <v>180</v>
      </c>
      <c r="N5" s="224"/>
      <c r="O5" s="224"/>
      <c r="P5" s="224"/>
      <c r="Q5" s="226" t="s">
        <v>333</v>
      </c>
    </row>
    <row r="6" spans="2:17" ht="47.25" customHeight="1" x14ac:dyDescent="0.25">
      <c r="B6" s="223"/>
      <c r="C6" s="225"/>
      <c r="D6" s="225"/>
      <c r="E6" s="113" t="s">
        <v>166</v>
      </c>
      <c r="F6" s="113" t="s">
        <v>167</v>
      </c>
      <c r="G6" s="113" t="s">
        <v>168</v>
      </c>
      <c r="H6" s="113" t="s">
        <v>169</v>
      </c>
      <c r="I6" s="113" t="s">
        <v>170</v>
      </c>
      <c r="J6" s="113" t="s">
        <v>171</v>
      </c>
      <c r="K6" s="113" t="s">
        <v>172</v>
      </c>
      <c r="L6" s="113" t="s">
        <v>173</v>
      </c>
      <c r="M6" s="113" t="s">
        <v>174</v>
      </c>
      <c r="N6" s="113" t="s">
        <v>175</v>
      </c>
      <c r="O6" s="113" t="s">
        <v>176</v>
      </c>
      <c r="P6" s="113" t="s">
        <v>177</v>
      </c>
      <c r="Q6" s="227"/>
    </row>
    <row r="7" spans="2:17" x14ac:dyDescent="0.25">
      <c r="B7" s="114" t="s">
        <v>2</v>
      </c>
      <c r="C7" s="115" t="s">
        <v>3</v>
      </c>
      <c r="D7" s="116" t="s">
        <v>208</v>
      </c>
      <c r="E7" s="136">
        <v>13</v>
      </c>
      <c r="F7" s="136"/>
      <c r="G7" s="136">
        <v>734</v>
      </c>
      <c r="H7" s="136"/>
      <c r="I7" s="136"/>
      <c r="J7" s="136"/>
      <c r="K7" s="136"/>
      <c r="L7" s="136"/>
      <c r="M7" s="136"/>
      <c r="N7" s="136"/>
      <c r="O7" s="136"/>
      <c r="P7" s="136"/>
      <c r="Q7" s="133">
        <v>747</v>
      </c>
    </row>
    <row r="8" spans="2:17" x14ac:dyDescent="0.25">
      <c r="B8" s="117"/>
      <c r="C8" s="118"/>
      <c r="D8" s="119" t="s">
        <v>209</v>
      </c>
      <c r="E8" s="120">
        <v>18258</v>
      </c>
      <c r="F8" s="120"/>
      <c r="G8" s="120">
        <v>625750</v>
      </c>
      <c r="H8" s="120"/>
      <c r="I8" s="120"/>
      <c r="J8" s="120"/>
      <c r="K8" s="120"/>
      <c r="L8" s="120"/>
      <c r="M8" s="120"/>
      <c r="N8" s="120"/>
      <c r="O8" s="120"/>
      <c r="P8" s="120"/>
      <c r="Q8" s="132">
        <v>644008</v>
      </c>
    </row>
    <row r="9" spans="2:17" x14ac:dyDescent="0.25">
      <c r="B9" s="117"/>
      <c r="C9" s="118" t="s">
        <v>4</v>
      </c>
      <c r="D9" s="121" t="s">
        <v>208</v>
      </c>
      <c r="E9" s="137">
        <v>41</v>
      </c>
      <c r="F9" s="137"/>
      <c r="G9" s="137">
        <v>766</v>
      </c>
      <c r="H9" s="137"/>
      <c r="I9" s="137"/>
      <c r="J9" s="137"/>
      <c r="K9" s="137"/>
      <c r="L9" s="137">
        <v>1</v>
      </c>
      <c r="M9" s="137"/>
      <c r="N9" s="137"/>
      <c r="O9" s="137"/>
      <c r="P9" s="137"/>
      <c r="Q9" s="134">
        <v>808</v>
      </c>
    </row>
    <row r="10" spans="2:17" x14ac:dyDescent="0.25">
      <c r="B10" s="117"/>
      <c r="C10" s="118"/>
      <c r="D10" s="119" t="s">
        <v>209</v>
      </c>
      <c r="E10" s="120">
        <v>75783</v>
      </c>
      <c r="F10" s="120"/>
      <c r="G10" s="120">
        <v>475494</v>
      </c>
      <c r="H10" s="120"/>
      <c r="I10" s="120"/>
      <c r="J10" s="120"/>
      <c r="K10" s="120"/>
      <c r="L10" s="120">
        <v>131</v>
      </c>
      <c r="M10" s="120"/>
      <c r="N10" s="120"/>
      <c r="O10" s="120"/>
      <c r="P10" s="120"/>
      <c r="Q10" s="132">
        <v>551408</v>
      </c>
    </row>
    <row r="11" spans="2:17" x14ac:dyDescent="0.25">
      <c r="B11" s="117"/>
      <c r="C11" s="118" t="s">
        <v>5</v>
      </c>
      <c r="D11" s="121" t="s">
        <v>208</v>
      </c>
      <c r="E11" s="137">
        <v>78</v>
      </c>
      <c r="F11" s="137"/>
      <c r="G11" s="137">
        <v>1391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4">
        <v>1469</v>
      </c>
    </row>
    <row r="12" spans="2:17" x14ac:dyDescent="0.25">
      <c r="B12" s="117"/>
      <c r="C12" s="118"/>
      <c r="D12" s="119" t="s">
        <v>209</v>
      </c>
      <c r="E12" s="120">
        <v>204576</v>
      </c>
      <c r="F12" s="120"/>
      <c r="G12" s="120">
        <v>935072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32">
        <v>1139648</v>
      </c>
    </row>
    <row r="13" spans="2:17" x14ac:dyDescent="0.25">
      <c r="B13" s="117"/>
      <c r="C13" s="118" t="s">
        <v>6</v>
      </c>
      <c r="D13" s="121" t="s">
        <v>208</v>
      </c>
      <c r="E13" s="137">
        <v>53</v>
      </c>
      <c r="F13" s="137"/>
      <c r="G13" s="137">
        <v>1026</v>
      </c>
      <c r="H13" s="137">
        <v>3</v>
      </c>
      <c r="I13" s="137"/>
      <c r="J13" s="137"/>
      <c r="K13" s="137"/>
      <c r="L13" s="137">
        <v>1</v>
      </c>
      <c r="M13" s="137"/>
      <c r="N13" s="137"/>
      <c r="O13" s="137"/>
      <c r="P13" s="137"/>
      <c r="Q13" s="134">
        <v>1083</v>
      </c>
    </row>
    <row r="14" spans="2:17" x14ac:dyDescent="0.25">
      <c r="B14" s="117"/>
      <c r="C14" s="118"/>
      <c r="D14" s="119" t="s">
        <v>209</v>
      </c>
      <c r="E14" s="120">
        <v>114283</v>
      </c>
      <c r="F14" s="120"/>
      <c r="G14" s="120">
        <v>796523</v>
      </c>
      <c r="H14" s="120">
        <v>3154</v>
      </c>
      <c r="I14" s="120"/>
      <c r="J14" s="120"/>
      <c r="K14" s="120"/>
      <c r="L14" s="120">
        <v>22370</v>
      </c>
      <c r="M14" s="120"/>
      <c r="N14" s="120"/>
      <c r="O14" s="120"/>
      <c r="P14" s="120"/>
      <c r="Q14" s="132">
        <v>936330</v>
      </c>
    </row>
    <row r="15" spans="2:17" x14ac:dyDescent="0.25">
      <c r="B15" s="117"/>
      <c r="C15" s="118" t="s">
        <v>7</v>
      </c>
      <c r="D15" s="121" t="s">
        <v>208</v>
      </c>
      <c r="E15" s="137">
        <v>37</v>
      </c>
      <c r="F15" s="137"/>
      <c r="G15" s="137">
        <v>777</v>
      </c>
      <c r="H15" s="137">
        <v>1</v>
      </c>
      <c r="I15" s="137"/>
      <c r="J15" s="137"/>
      <c r="K15" s="137"/>
      <c r="L15" s="137"/>
      <c r="M15" s="137"/>
      <c r="N15" s="137"/>
      <c r="O15" s="137"/>
      <c r="P15" s="137"/>
      <c r="Q15" s="134">
        <v>815</v>
      </c>
    </row>
    <row r="16" spans="2:17" x14ac:dyDescent="0.25">
      <c r="B16" s="117"/>
      <c r="C16" s="118"/>
      <c r="D16" s="119" t="s">
        <v>209</v>
      </c>
      <c r="E16" s="120">
        <v>111928</v>
      </c>
      <c r="F16" s="120"/>
      <c r="G16" s="120">
        <v>672872</v>
      </c>
      <c r="H16" s="120">
        <v>251</v>
      </c>
      <c r="I16" s="120"/>
      <c r="J16" s="120"/>
      <c r="K16" s="120"/>
      <c r="L16" s="120"/>
      <c r="M16" s="120"/>
      <c r="N16" s="120"/>
      <c r="O16" s="120"/>
      <c r="P16" s="120"/>
      <c r="Q16" s="132">
        <v>785051</v>
      </c>
    </row>
    <row r="17" spans="2:17" x14ac:dyDescent="0.25">
      <c r="B17" s="117"/>
      <c r="C17" s="118" t="s">
        <v>8</v>
      </c>
      <c r="D17" s="121" t="s">
        <v>208</v>
      </c>
      <c r="E17" s="137">
        <v>118</v>
      </c>
      <c r="F17" s="137"/>
      <c r="G17" s="137">
        <v>761</v>
      </c>
      <c r="H17" s="137">
        <v>1</v>
      </c>
      <c r="I17" s="137"/>
      <c r="J17" s="137"/>
      <c r="K17" s="137">
        <v>1</v>
      </c>
      <c r="L17" s="137"/>
      <c r="M17" s="137"/>
      <c r="N17" s="137"/>
      <c r="O17" s="137"/>
      <c r="P17" s="137"/>
      <c r="Q17" s="134">
        <v>881</v>
      </c>
    </row>
    <row r="18" spans="2:17" x14ac:dyDescent="0.25">
      <c r="B18" s="117"/>
      <c r="C18" s="118"/>
      <c r="D18" s="119" t="s">
        <v>209</v>
      </c>
      <c r="E18" s="120">
        <v>502965</v>
      </c>
      <c r="F18" s="120"/>
      <c r="G18" s="120">
        <v>676328</v>
      </c>
      <c r="H18" s="120">
        <v>571</v>
      </c>
      <c r="I18" s="120"/>
      <c r="J18" s="120"/>
      <c r="K18" s="120">
        <v>65837</v>
      </c>
      <c r="L18" s="120"/>
      <c r="M18" s="120"/>
      <c r="N18" s="120"/>
      <c r="O18" s="120"/>
      <c r="P18" s="120"/>
      <c r="Q18" s="132">
        <v>1245701</v>
      </c>
    </row>
    <row r="19" spans="2:17" x14ac:dyDescent="0.25">
      <c r="B19" s="117"/>
      <c r="C19" s="118" t="s">
        <v>9</v>
      </c>
      <c r="D19" s="121" t="s">
        <v>208</v>
      </c>
      <c r="E19" s="137">
        <v>137</v>
      </c>
      <c r="F19" s="137"/>
      <c r="G19" s="137">
        <v>301</v>
      </c>
      <c r="H19" s="137">
        <v>1</v>
      </c>
      <c r="I19" s="137"/>
      <c r="J19" s="137"/>
      <c r="K19" s="137">
        <v>3</v>
      </c>
      <c r="L19" s="137"/>
      <c r="M19" s="137"/>
      <c r="N19" s="137"/>
      <c r="O19" s="137"/>
      <c r="P19" s="137"/>
      <c r="Q19" s="134">
        <v>442</v>
      </c>
    </row>
    <row r="20" spans="2:17" x14ac:dyDescent="0.25">
      <c r="B20" s="117"/>
      <c r="C20" s="118"/>
      <c r="D20" s="119" t="s">
        <v>209</v>
      </c>
      <c r="E20" s="120">
        <v>312480</v>
      </c>
      <c r="F20" s="120"/>
      <c r="G20" s="120">
        <v>178304</v>
      </c>
      <c r="H20" s="120">
        <v>434</v>
      </c>
      <c r="I20" s="120"/>
      <c r="J20" s="120"/>
      <c r="K20" s="120">
        <v>60418</v>
      </c>
      <c r="L20" s="120"/>
      <c r="M20" s="120"/>
      <c r="N20" s="120"/>
      <c r="O20" s="120"/>
      <c r="P20" s="120"/>
      <c r="Q20" s="132">
        <v>551636</v>
      </c>
    </row>
    <row r="21" spans="2:17" x14ac:dyDescent="0.25">
      <c r="B21" s="117"/>
      <c r="C21" s="118" t="s">
        <v>10</v>
      </c>
      <c r="D21" s="121" t="s">
        <v>208</v>
      </c>
      <c r="E21" s="137">
        <v>103</v>
      </c>
      <c r="F21" s="137"/>
      <c r="G21" s="137">
        <v>1162</v>
      </c>
      <c r="H21" s="137">
        <v>1</v>
      </c>
      <c r="I21" s="137"/>
      <c r="J21" s="137"/>
      <c r="K21" s="137"/>
      <c r="L21" s="137"/>
      <c r="M21" s="137"/>
      <c r="N21" s="137"/>
      <c r="O21" s="137"/>
      <c r="P21" s="137"/>
      <c r="Q21" s="134">
        <v>1266</v>
      </c>
    </row>
    <row r="22" spans="2:17" x14ac:dyDescent="0.25">
      <c r="B22" s="117"/>
      <c r="C22" s="118"/>
      <c r="D22" s="119" t="s">
        <v>209</v>
      </c>
      <c r="E22" s="120">
        <v>276127</v>
      </c>
      <c r="F22" s="120"/>
      <c r="G22" s="120">
        <v>853116</v>
      </c>
      <c r="H22" s="120">
        <v>495</v>
      </c>
      <c r="I22" s="120"/>
      <c r="J22" s="120"/>
      <c r="K22" s="120"/>
      <c r="L22" s="120"/>
      <c r="M22" s="120"/>
      <c r="N22" s="120"/>
      <c r="O22" s="120"/>
      <c r="P22" s="120"/>
      <c r="Q22" s="132">
        <v>1129738</v>
      </c>
    </row>
    <row r="23" spans="2:17" x14ac:dyDescent="0.25">
      <c r="B23" s="122" t="s">
        <v>210</v>
      </c>
      <c r="C23" s="123"/>
      <c r="D23" s="123"/>
      <c r="E23" s="138">
        <v>580</v>
      </c>
      <c r="F23" s="138"/>
      <c r="G23" s="138">
        <v>6918</v>
      </c>
      <c r="H23" s="138">
        <v>7</v>
      </c>
      <c r="I23" s="138"/>
      <c r="J23" s="138"/>
      <c r="K23" s="138">
        <v>4</v>
      </c>
      <c r="L23" s="138">
        <v>2</v>
      </c>
      <c r="M23" s="138"/>
      <c r="N23" s="138"/>
      <c r="O23" s="138"/>
      <c r="P23" s="138"/>
      <c r="Q23" s="135">
        <v>7511</v>
      </c>
    </row>
    <row r="24" spans="2:17" x14ac:dyDescent="0.25">
      <c r="B24" s="124" t="s">
        <v>211</v>
      </c>
      <c r="C24" s="125"/>
      <c r="D24" s="125"/>
      <c r="E24" s="126">
        <v>1616400</v>
      </c>
      <c r="F24" s="126"/>
      <c r="G24" s="126">
        <v>5213459</v>
      </c>
      <c r="H24" s="126">
        <v>4905</v>
      </c>
      <c r="I24" s="126"/>
      <c r="J24" s="126"/>
      <c r="K24" s="126">
        <v>126255</v>
      </c>
      <c r="L24" s="126">
        <v>22501</v>
      </c>
      <c r="M24" s="126"/>
      <c r="N24" s="126"/>
      <c r="O24" s="126"/>
      <c r="P24" s="126"/>
      <c r="Q24" s="127">
        <v>6983520</v>
      </c>
    </row>
    <row r="25" spans="2:17" x14ac:dyDescent="0.25">
      <c r="B25" s="117" t="s">
        <v>12</v>
      </c>
      <c r="C25" s="118" t="s">
        <v>13</v>
      </c>
      <c r="D25" s="121" t="s">
        <v>208</v>
      </c>
      <c r="E25" s="137">
        <v>349</v>
      </c>
      <c r="F25" s="137">
        <v>128</v>
      </c>
      <c r="G25" s="137">
        <v>113</v>
      </c>
      <c r="H25" s="137">
        <v>21</v>
      </c>
      <c r="I25" s="137"/>
      <c r="J25" s="137">
        <v>7</v>
      </c>
      <c r="K25" s="137">
        <v>5</v>
      </c>
      <c r="L25" s="137"/>
      <c r="M25" s="137"/>
      <c r="N25" s="137"/>
      <c r="O25" s="137"/>
      <c r="P25" s="137"/>
      <c r="Q25" s="134">
        <v>623</v>
      </c>
    </row>
    <row r="26" spans="2:17" x14ac:dyDescent="0.25">
      <c r="B26" s="117"/>
      <c r="C26" s="118"/>
      <c r="D26" s="119" t="s">
        <v>209</v>
      </c>
      <c r="E26" s="120">
        <v>841242</v>
      </c>
      <c r="F26" s="120">
        <v>397912</v>
      </c>
      <c r="G26" s="120">
        <v>126919</v>
      </c>
      <c r="H26" s="120">
        <v>3864</v>
      </c>
      <c r="I26" s="120"/>
      <c r="J26" s="120">
        <v>23779</v>
      </c>
      <c r="K26" s="120">
        <v>131350</v>
      </c>
      <c r="L26" s="120"/>
      <c r="M26" s="120"/>
      <c r="N26" s="120"/>
      <c r="O26" s="120"/>
      <c r="P26" s="120"/>
      <c r="Q26" s="132">
        <v>1525066</v>
      </c>
    </row>
    <row r="27" spans="2:17" x14ac:dyDescent="0.25">
      <c r="B27" s="117"/>
      <c r="C27" s="118" t="s">
        <v>14</v>
      </c>
      <c r="D27" s="121" t="s">
        <v>208</v>
      </c>
      <c r="E27" s="137">
        <v>191</v>
      </c>
      <c r="F27" s="137">
        <v>119</v>
      </c>
      <c r="G27" s="137">
        <v>68</v>
      </c>
      <c r="H27" s="137">
        <v>9</v>
      </c>
      <c r="I27" s="137"/>
      <c r="J27" s="137">
        <v>1</v>
      </c>
      <c r="K27" s="137">
        <v>3</v>
      </c>
      <c r="L27" s="137"/>
      <c r="M27" s="137"/>
      <c r="N27" s="137"/>
      <c r="O27" s="137"/>
      <c r="P27" s="137"/>
      <c r="Q27" s="134">
        <v>391</v>
      </c>
    </row>
    <row r="28" spans="2:17" x14ac:dyDescent="0.25">
      <c r="B28" s="117"/>
      <c r="C28" s="118"/>
      <c r="D28" s="119" t="s">
        <v>209</v>
      </c>
      <c r="E28" s="120">
        <v>884382</v>
      </c>
      <c r="F28" s="120">
        <v>447267</v>
      </c>
      <c r="G28" s="120">
        <v>76863</v>
      </c>
      <c r="H28" s="120">
        <v>2081</v>
      </c>
      <c r="I28" s="120"/>
      <c r="J28" s="120">
        <v>2297</v>
      </c>
      <c r="K28" s="120">
        <v>58056</v>
      </c>
      <c r="L28" s="120"/>
      <c r="M28" s="120"/>
      <c r="N28" s="120"/>
      <c r="O28" s="120"/>
      <c r="P28" s="120"/>
      <c r="Q28" s="132">
        <v>1470946</v>
      </c>
    </row>
    <row r="29" spans="2:17" x14ac:dyDescent="0.25">
      <c r="B29" s="117"/>
      <c r="C29" s="118" t="s">
        <v>15</v>
      </c>
      <c r="D29" s="121" t="s">
        <v>208</v>
      </c>
      <c r="E29" s="137">
        <v>229</v>
      </c>
      <c r="F29" s="137">
        <v>152</v>
      </c>
      <c r="G29" s="137">
        <v>130</v>
      </c>
      <c r="H29" s="137">
        <v>32</v>
      </c>
      <c r="I29" s="137"/>
      <c r="J29" s="137">
        <v>2</v>
      </c>
      <c r="K29" s="137"/>
      <c r="L29" s="137"/>
      <c r="M29" s="137"/>
      <c r="N29" s="137"/>
      <c r="O29" s="137"/>
      <c r="P29" s="137"/>
      <c r="Q29" s="134">
        <v>545</v>
      </c>
    </row>
    <row r="30" spans="2:17" x14ac:dyDescent="0.25">
      <c r="B30" s="117"/>
      <c r="C30" s="118"/>
      <c r="D30" s="119" t="s">
        <v>209</v>
      </c>
      <c r="E30" s="120">
        <v>892081</v>
      </c>
      <c r="F30" s="120">
        <v>572063</v>
      </c>
      <c r="G30" s="120">
        <v>141956</v>
      </c>
      <c r="H30" s="120">
        <v>5817</v>
      </c>
      <c r="I30" s="120"/>
      <c r="J30" s="120">
        <v>3709</v>
      </c>
      <c r="K30" s="120"/>
      <c r="L30" s="120"/>
      <c r="M30" s="120"/>
      <c r="N30" s="120"/>
      <c r="O30" s="120"/>
      <c r="P30" s="120"/>
      <c r="Q30" s="132">
        <v>1615626</v>
      </c>
    </row>
    <row r="31" spans="2:17" x14ac:dyDescent="0.25">
      <c r="B31" s="122" t="s">
        <v>212</v>
      </c>
      <c r="C31" s="123"/>
      <c r="D31" s="123"/>
      <c r="E31" s="138">
        <v>769</v>
      </c>
      <c r="F31" s="138">
        <v>399</v>
      </c>
      <c r="G31" s="138">
        <v>311</v>
      </c>
      <c r="H31" s="138">
        <v>62</v>
      </c>
      <c r="I31" s="138"/>
      <c r="J31" s="138">
        <v>10</v>
      </c>
      <c r="K31" s="138">
        <v>8</v>
      </c>
      <c r="L31" s="138"/>
      <c r="M31" s="138"/>
      <c r="N31" s="138"/>
      <c r="O31" s="138"/>
      <c r="P31" s="138"/>
      <c r="Q31" s="135">
        <v>1559</v>
      </c>
    </row>
    <row r="32" spans="2:17" x14ac:dyDescent="0.25">
      <c r="B32" s="124" t="s">
        <v>213</v>
      </c>
      <c r="C32" s="125"/>
      <c r="D32" s="125"/>
      <c r="E32" s="126">
        <v>2617705</v>
      </c>
      <c r="F32" s="126">
        <v>1417242</v>
      </c>
      <c r="G32" s="126">
        <v>345738</v>
      </c>
      <c r="H32" s="126">
        <v>11762</v>
      </c>
      <c r="I32" s="126"/>
      <c r="J32" s="126">
        <v>29785</v>
      </c>
      <c r="K32" s="126">
        <v>189406</v>
      </c>
      <c r="L32" s="126"/>
      <c r="M32" s="126"/>
      <c r="N32" s="126"/>
      <c r="O32" s="126"/>
      <c r="P32" s="126"/>
      <c r="Q32" s="127">
        <v>4611638</v>
      </c>
    </row>
    <row r="33" spans="2:17" x14ac:dyDescent="0.25">
      <c r="B33" s="117" t="s">
        <v>17</v>
      </c>
      <c r="C33" s="118" t="s">
        <v>17</v>
      </c>
      <c r="D33" s="121" t="s">
        <v>208</v>
      </c>
      <c r="E33" s="137"/>
      <c r="F33" s="137"/>
      <c r="G33" s="137">
        <v>2033</v>
      </c>
      <c r="H33" s="137">
        <v>4</v>
      </c>
      <c r="I33" s="137"/>
      <c r="J33" s="137"/>
      <c r="K33" s="137">
        <v>115</v>
      </c>
      <c r="L33" s="137">
        <v>4</v>
      </c>
      <c r="M33" s="137"/>
      <c r="N33" s="137"/>
      <c r="O33" s="137"/>
      <c r="P33" s="137"/>
      <c r="Q33" s="134">
        <v>2156</v>
      </c>
    </row>
    <row r="34" spans="2:17" x14ac:dyDescent="0.25">
      <c r="B34" s="117"/>
      <c r="C34" s="118"/>
      <c r="D34" s="119" t="s">
        <v>209</v>
      </c>
      <c r="E34" s="120"/>
      <c r="F34" s="120"/>
      <c r="G34" s="120">
        <v>376416</v>
      </c>
      <c r="H34" s="120">
        <v>943</v>
      </c>
      <c r="I34" s="120"/>
      <c r="J34" s="120"/>
      <c r="K34" s="120">
        <v>11129</v>
      </c>
      <c r="L34" s="120">
        <v>615</v>
      </c>
      <c r="M34" s="120"/>
      <c r="N34" s="120"/>
      <c r="O34" s="120"/>
      <c r="P34" s="120"/>
      <c r="Q34" s="132">
        <v>389103</v>
      </c>
    </row>
    <row r="35" spans="2:17" x14ac:dyDescent="0.25">
      <c r="B35" s="122" t="s">
        <v>214</v>
      </c>
      <c r="C35" s="123"/>
      <c r="D35" s="123"/>
      <c r="E35" s="138"/>
      <c r="F35" s="138"/>
      <c r="G35" s="138">
        <v>2033</v>
      </c>
      <c r="H35" s="138">
        <v>4</v>
      </c>
      <c r="I35" s="138"/>
      <c r="J35" s="138"/>
      <c r="K35" s="138">
        <v>115</v>
      </c>
      <c r="L35" s="138">
        <v>4</v>
      </c>
      <c r="M35" s="138"/>
      <c r="N35" s="138"/>
      <c r="O35" s="138"/>
      <c r="P35" s="138"/>
      <c r="Q35" s="135">
        <v>2156</v>
      </c>
    </row>
    <row r="36" spans="2:17" x14ac:dyDescent="0.25">
      <c r="B36" s="124" t="s">
        <v>215</v>
      </c>
      <c r="C36" s="125"/>
      <c r="D36" s="125"/>
      <c r="E36" s="126"/>
      <c r="F36" s="126"/>
      <c r="G36" s="126">
        <v>376416</v>
      </c>
      <c r="H36" s="126">
        <v>943</v>
      </c>
      <c r="I36" s="126"/>
      <c r="J36" s="126"/>
      <c r="K36" s="126">
        <v>11129</v>
      </c>
      <c r="L36" s="126">
        <v>615</v>
      </c>
      <c r="M36" s="126"/>
      <c r="N36" s="126"/>
      <c r="O36" s="126"/>
      <c r="P36" s="126"/>
      <c r="Q36" s="127">
        <v>389103</v>
      </c>
    </row>
    <row r="37" spans="2:17" x14ac:dyDescent="0.25">
      <c r="B37" s="117" t="s">
        <v>19</v>
      </c>
      <c r="C37" s="118" t="s">
        <v>20</v>
      </c>
      <c r="D37" s="121" t="s">
        <v>208</v>
      </c>
      <c r="E37" s="137">
        <v>325</v>
      </c>
      <c r="F37" s="137"/>
      <c r="G37" s="137"/>
      <c r="H37" s="137">
        <v>8</v>
      </c>
      <c r="I37" s="137"/>
      <c r="J37" s="137"/>
      <c r="K37" s="137"/>
      <c r="L37" s="137">
        <v>7</v>
      </c>
      <c r="M37" s="137"/>
      <c r="N37" s="137"/>
      <c r="O37" s="137"/>
      <c r="P37" s="137"/>
      <c r="Q37" s="134">
        <v>340</v>
      </c>
    </row>
    <row r="38" spans="2:17" x14ac:dyDescent="0.25">
      <c r="B38" s="117"/>
      <c r="C38" s="118"/>
      <c r="D38" s="119" t="s">
        <v>209</v>
      </c>
      <c r="E38" s="120">
        <v>373203</v>
      </c>
      <c r="F38" s="120"/>
      <c r="G38" s="120"/>
      <c r="H38" s="120">
        <v>5473</v>
      </c>
      <c r="I38" s="120"/>
      <c r="J38" s="120"/>
      <c r="K38" s="120"/>
      <c r="L38" s="120">
        <v>9023</v>
      </c>
      <c r="M38" s="120"/>
      <c r="N38" s="120"/>
      <c r="O38" s="120"/>
      <c r="P38" s="120"/>
      <c r="Q38" s="132">
        <v>387699</v>
      </c>
    </row>
    <row r="39" spans="2:17" x14ac:dyDescent="0.25">
      <c r="B39" s="117"/>
      <c r="C39" s="118" t="s">
        <v>21</v>
      </c>
      <c r="D39" s="121" t="s">
        <v>208</v>
      </c>
      <c r="E39" s="137">
        <v>183</v>
      </c>
      <c r="F39" s="137"/>
      <c r="G39" s="137"/>
      <c r="H39" s="137">
        <v>23</v>
      </c>
      <c r="I39" s="137"/>
      <c r="J39" s="137"/>
      <c r="K39" s="137">
        <v>1</v>
      </c>
      <c r="L39" s="137">
        <v>5</v>
      </c>
      <c r="M39" s="137"/>
      <c r="N39" s="137"/>
      <c r="O39" s="137"/>
      <c r="P39" s="137"/>
      <c r="Q39" s="134">
        <v>212</v>
      </c>
    </row>
    <row r="40" spans="2:17" x14ac:dyDescent="0.25">
      <c r="B40" s="117"/>
      <c r="C40" s="118"/>
      <c r="D40" s="119" t="s">
        <v>209</v>
      </c>
      <c r="E40" s="120">
        <v>552418</v>
      </c>
      <c r="F40" s="120"/>
      <c r="G40" s="120"/>
      <c r="H40" s="120">
        <v>11237</v>
      </c>
      <c r="I40" s="120"/>
      <c r="J40" s="120"/>
      <c r="K40" s="120">
        <v>1426</v>
      </c>
      <c r="L40" s="120">
        <v>6649</v>
      </c>
      <c r="M40" s="120"/>
      <c r="N40" s="120"/>
      <c r="O40" s="120"/>
      <c r="P40" s="120"/>
      <c r="Q40" s="132">
        <v>571730</v>
      </c>
    </row>
    <row r="41" spans="2:17" x14ac:dyDescent="0.25">
      <c r="B41" s="117"/>
      <c r="C41" s="118" t="s">
        <v>22</v>
      </c>
      <c r="D41" s="121" t="s">
        <v>208</v>
      </c>
      <c r="E41" s="137">
        <v>343</v>
      </c>
      <c r="F41" s="137"/>
      <c r="G41" s="137"/>
      <c r="H41" s="137">
        <v>40</v>
      </c>
      <c r="I41" s="137"/>
      <c r="J41" s="137"/>
      <c r="K41" s="137">
        <v>1</v>
      </c>
      <c r="L41" s="137">
        <v>29</v>
      </c>
      <c r="M41" s="137"/>
      <c r="N41" s="137"/>
      <c r="O41" s="137"/>
      <c r="P41" s="137"/>
      <c r="Q41" s="134">
        <v>413</v>
      </c>
    </row>
    <row r="42" spans="2:17" x14ac:dyDescent="0.25">
      <c r="B42" s="117"/>
      <c r="C42" s="118"/>
      <c r="D42" s="119" t="s">
        <v>209</v>
      </c>
      <c r="E42" s="120">
        <v>791071</v>
      </c>
      <c r="F42" s="120"/>
      <c r="G42" s="120"/>
      <c r="H42" s="120">
        <v>41813</v>
      </c>
      <c r="I42" s="120"/>
      <c r="J42" s="120"/>
      <c r="K42" s="120">
        <v>35513</v>
      </c>
      <c r="L42" s="120">
        <v>36628</v>
      </c>
      <c r="M42" s="120"/>
      <c r="N42" s="120"/>
      <c r="O42" s="120"/>
      <c r="P42" s="120"/>
      <c r="Q42" s="132">
        <v>905025</v>
      </c>
    </row>
    <row r="43" spans="2:17" x14ac:dyDescent="0.25">
      <c r="B43" s="122" t="s">
        <v>216</v>
      </c>
      <c r="C43" s="123"/>
      <c r="D43" s="123"/>
      <c r="E43" s="138">
        <v>851</v>
      </c>
      <c r="F43" s="138"/>
      <c r="G43" s="138"/>
      <c r="H43" s="138">
        <v>71</v>
      </c>
      <c r="I43" s="138"/>
      <c r="J43" s="138"/>
      <c r="K43" s="138">
        <v>2</v>
      </c>
      <c r="L43" s="138">
        <v>41</v>
      </c>
      <c r="M43" s="138"/>
      <c r="N43" s="138"/>
      <c r="O43" s="138"/>
      <c r="P43" s="138"/>
      <c r="Q43" s="135">
        <v>965</v>
      </c>
    </row>
    <row r="44" spans="2:17" x14ac:dyDescent="0.25">
      <c r="B44" s="124" t="s">
        <v>217</v>
      </c>
      <c r="C44" s="125"/>
      <c r="D44" s="125"/>
      <c r="E44" s="126">
        <v>1716692</v>
      </c>
      <c r="F44" s="126"/>
      <c r="G44" s="126"/>
      <c r="H44" s="126">
        <v>58523</v>
      </c>
      <c r="I44" s="126"/>
      <c r="J44" s="126"/>
      <c r="K44" s="126">
        <v>36939</v>
      </c>
      <c r="L44" s="126">
        <v>52300</v>
      </c>
      <c r="M44" s="126"/>
      <c r="N44" s="126"/>
      <c r="O44" s="126"/>
      <c r="P44" s="126"/>
      <c r="Q44" s="127">
        <v>1864454</v>
      </c>
    </row>
    <row r="45" spans="2:17" x14ac:dyDescent="0.25">
      <c r="B45" s="117" t="s">
        <v>24</v>
      </c>
      <c r="C45" s="118" t="s">
        <v>25</v>
      </c>
      <c r="D45" s="121" t="s">
        <v>208</v>
      </c>
      <c r="E45" s="137"/>
      <c r="F45" s="137"/>
      <c r="G45" s="137">
        <v>15</v>
      </c>
      <c r="H45" s="137">
        <v>1</v>
      </c>
      <c r="I45" s="137"/>
      <c r="J45" s="137"/>
      <c r="K45" s="137">
        <v>10</v>
      </c>
      <c r="L45" s="137">
        <v>3</v>
      </c>
      <c r="M45" s="137">
        <v>1</v>
      </c>
      <c r="N45" s="137"/>
      <c r="O45" s="137"/>
      <c r="P45" s="137"/>
      <c r="Q45" s="134">
        <v>30</v>
      </c>
    </row>
    <row r="46" spans="2:17" x14ac:dyDescent="0.25">
      <c r="B46" s="117"/>
      <c r="C46" s="118"/>
      <c r="D46" s="119" t="s">
        <v>209</v>
      </c>
      <c r="E46" s="120"/>
      <c r="F46" s="120"/>
      <c r="G46" s="120">
        <v>3500</v>
      </c>
      <c r="H46" s="120">
        <v>1000</v>
      </c>
      <c r="I46" s="120"/>
      <c r="J46" s="120"/>
      <c r="K46" s="120"/>
      <c r="L46" s="120">
        <v>151687</v>
      </c>
      <c r="M46" s="120">
        <v>3714</v>
      </c>
      <c r="N46" s="120"/>
      <c r="O46" s="120"/>
      <c r="P46" s="120"/>
      <c r="Q46" s="132">
        <v>159901</v>
      </c>
    </row>
    <row r="47" spans="2:17" x14ac:dyDescent="0.25">
      <c r="B47" s="117"/>
      <c r="C47" s="118" t="s">
        <v>256</v>
      </c>
      <c r="D47" s="121" t="s">
        <v>208</v>
      </c>
      <c r="E47" s="137"/>
      <c r="F47" s="137"/>
      <c r="G47" s="137">
        <v>66</v>
      </c>
      <c r="H47" s="137"/>
      <c r="I47" s="137"/>
      <c r="J47" s="137"/>
      <c r="K47" s="137">
        <v>4</v>
      </c>
      <c r="L47" s="137">
        <v>3</v>
      </c>
      <c r="M47" s="137"/>
      <c r="N47" s="137"/>
      <c r="O47" s="137"/>
      <c r="P47" s="137"/>
      <c r="Q47" s="134">
        <v>73</v>
      </c>
    </row>
    <row r="48" spans="2:17" x14ac:dyDescent="0.25">
      <c r="B48" s="117"/>
      <c r="C48" s="118"/>
      <c r="D48" s="119" t="s">
        <v>209</v>
      </c>
      <c r="E48" s="120"/>
      <c r="F48" s="120"/>
      <c r="G48" s="120">
        <v>10136</v>
      </c>
      <c r="H48" s="120"/>
      <c r="I48" s="120"/>
      <c r="J48" s="120"/>
      <c r="K48" s="120">
        <v>1175</v>
      </c>
      <c r="L48" s="120">
        <v>208107</v>
      </c>
      <c r="M48" s="120"/>
      <c r="N48" s="120"/>
      <c r="O48" s="120"/>
      <c r="P48" s="120"/>
      <c r="Q48" s="132">
        <v>219418</v>
      </c>
    </row>
    <row r="49" spans="2:17" x14ac:dyDescent="0.25">
      <c r="B49" s="122" t="s">
        <v>218</v>
      </c>
      <c r="C49" s="123"/>
      <c r="D49" s="123"/>
      <c r="E49" s="138"/>
      <c r="F49" s="138"/>
      <c r="G49" s="138">
        <v>81</v>
      </c>
      <c r="H49" s="138">
        <v>1</v>
      </c>
      <c r="I49" s="138"/>
      <c r="J49" s="138"/>
      <c r="K49" s="138">
        <v>14</v>
      </c>
      <c r="L49" s="138">
        <v>6</v>
      </c>
      <c r="M49" s="138">
        <v>1</v>
      </c>
      <c r="N49" s="138"/>
      <c r="O49" s="138"/>
      <c r="P49" s="138"/>
      <c r="Q49" s="135">
        <v>103</v>
      </c>
    </row>
    <row r="50" spans="2:17" x14ac:dyDescent="0.25">
      <c r="B50" s="124" t="s">
        <v>219</v>
      </c>
      <c r="C50" s="125"/>
      <c r="D50" s="125"/>
      <c r="E50" s="126"/>
      <c r="F50" s="126"/>
      <c r="G50" s="126">
        <v>13636</v>
      </c>
      <c r="H50" s="126">
        <v>1000</v>
      </c>
      <c r="I50" s="126"/>
      <c r="J50" s="126"/>
      <c r="K50" s="126">
        <v>1175</v>
      </c>
      <c r="L50" s="126">
        <v>359794</v>
      </c>
      <c r="M50" s="126">
        <v>3714</v>
      </c>
      <c r="N50" s="126"/>
      <c r="O50" s="126"/>
      <c r="P50" s="126"/>
      <c r="Q50" s="127">
        <v>379319</v>
      </c>
    </row>
    <row r="51" spans="2:17" x14ac:dyDescent="0.25">
      <c r="B51" s="117" t="s">
        <v>27</v>
      </c>
      <c r="C51" s="118" t="s">
        <v>27</v>
      </c>
      <c r="D51" s="121" t="s">
        <v>208</v>
      </c>
      <c r="E51" s="137">
        <v>72</v>
      </c>
      <c r="F51" s="137"/>
      <c r="G51" s="137">
        <v>39</v>
      </c>
      <c r="H51" s="137"/>
      <c r="I51" s="137">
        <v>1</v>
      </c>
      <c r="J51" s="137"/>
      <c r="K51" s="137">
        <v>1</v>
      </c>
      <c r="L51" s="137"/>
      <c r="M51" s="137"/>
      <c r="N51" s="137"/>
      <c r="O51" s="137"/>
      <c r="P51" s="137"/>
      <c r="Q51" s="134">
        <v>113</v>
      </c>
    </row>
    <row r="52" spans="2:17" x14ac:dyDescent="0.25">
      <c r="B52" s="117"/>
      <c r="C52" s="118"/>
      <c r="D52" s="119" t="s">
        <v>209</v>
      </c>
      <c r="E52" s="120">
        <v>215623</v>
      </c>
      <c r="F52" s="120"/>
      <c r="G52" s="120">
        <v>76876</v>
      </c>
      <c r="H52" s="120"/>
      <c r="I52" s="120">
        <v>4068</v>
      </c>
      <c r="J52" s="120"/>
      <c r="K52" s="120">
        <v>178170</v>
      </c>
      <c r="L52" s="120"/>
      <c r="M52" s="120"/>
      <c r="N52" s="120"/>
      <c r="O52" s="120"/>
      <c r="P52" s="120"/>
      <c r="Q52" s="132">
        <v>474737</v>
      </c>
    </row>
    <row r="53" spans="2:17" x14ac:dyDescent="0.25">
      <c r="B53" s="122" t="s">
        <v>220</v>
      </c>
      <c r="C53" s="123"/>
      <c r="D53" s="123"/>
      <c r="E53" s="138">
        <v>72</v>
      </c>
      <c r="F53" s="138"/>
      <c r="G53" s="138">
        <v>39</v>
      </c>
      <c r="H53" s="138"/>
      <c r="I53" s="138">
        <v>1</v>
      </c>
      <c r="J53" s="138"/>
      <c r="K53" s="138">
        <v>1</v>
      </c>
      <c r="L53" s="138"/>
      <c r="M53" s="138"/>
      <c r="N53" s="138"/>
      <c r="O53" s="138"/>
      <c r="P53" s="138"/>
      <c r="Q53" s="135">
        <v>113</v>
      </c>
    </row>
    <row r="54" spans="2:17" x14ac:dyDescent="0.25">
      <c r="B54" s="124" t="s">
        <v>221</v>
      </c>
      <c r="C54" s="125"/>
      <c r="D54" s="125"/>
      <c r="E54" s="126">
        <v>215623</v>
      </c>
      <c r="F54" s="126"/>
      <c r="G54" s="126">
        <v>76876</v>
      </c>
      <c r="H54" s="126"/>
      <c r="I54" s="126">
        <v>4068</v>
      </c>
      <c r="J54" s="126"/>
      <c r="K54" s="126">
        <v>178170</v>
      </c>
      <c r="L54" s="126"/>
      <c r="M54" s="126"/>
      <c r="N54" s="126"/>
      <c r="O54" s="126"/>
      <c r="P54" s="126"/>
      <c r="Q54" s="127">
        <v>474737</v>
      </c>
    </row>
    <row r="55" spans="2:17" x14ac:dyDescent="0.25">
      <c r="B55" s="117" t="s">
        <v>29</v>
      </c>
      <c r="C55" s="118" t="s">
        <v>30</v>
      </c>
      <c r="D55" s="121" t="s">
        <v>208</v>
      </c>
      <c r="E55" s="137"/>
      <c r="F55" s="137"/>
      <c r="G55" s="137">
        <v>468</v>
      </c>
      <c r="H55" s="137"/>
      <c r="I55" s="137"/>
      <c r="J55" s="137"/>
      <c r="K55" s="137">
        <v>1</v>
      </c>
      <c r="L55" s="137"/>
      <c r="M55" s="137"/>
      <c r="N55" s="137"/>
      <c r="O55" s="137"/>
      <c r="P55" s="137"/>
      <c r="Q55" s="134">
        <v>469</v>
      </c>
    </row>
    <row r="56" spans="2:17" x14ac:dyDescent="0.25">
      <c r="B56" s="117"/>
      <c r="C56" s="118"/>
      <c r="D56" s="119" t="s">
        <v>209</v>
      </c>
      <c r="E56" s="120"/>
      <c r="F56" s="120"/>
      <c r="G56" s="120">
        <v>652247</v>
      </c>
      <c r="H56" s="120"/>
      <c r="I56" s="120"/>
      <c r="J56" s="120"/>
      <c r="K56" s="120">
        <v>39052</v>
      </c>
      <c r="L56" s="120"/>
      <c r="M56" s="120"/>
      <c r="N56" s="120"/>
      <c r="O56" s="120"/>
      <c r="P56" s="120"/>
      <c r="Q56" s="132">
        <v>691299</v>
      </c>
    </row>
    <row r="57" spans="2:17" x14ac:dyDescent="0.25">
      <c r="B57" s="117"/>
      <c r="C57" s="118" t="s">
        <v>31</v>
      </c>
      <c r="D57" s="121" t="s">
        <v>208</v>
      </c>
      <c r="E57" s="137"/>
      <c r="F57" s="137"/>
      <c r="G57" s="137">
        <v>824</v>
      </c>
      <c r="H57" s="137"/>
      <c r="I57" s="137"/>
      <c r="J57" s="137"/>
      <c r="K57" s="137">
        <v>1</v>
      </c>
      <c r="L57" s="137"/>
      <c r="M57" s="137"/>
      <c r="N57" s="137"/>
      <c r="O57" s="137"/>
      <c r="P57" s="137"/>
      <c r="Q57" s="134">
        <v>825</v>
      </c>
    </row>
    <row r="58" spans="2:17" x14ac:dyDescent="0.25">
      <c r="B58" s="117"/>
      <c r="C58" s="118"/>
      <c r="D58" s="119" t="s">
        <v>209</v>
      </c>
      <c r="E58" s="120"/>
      <c r="F58" s="120"/>
      <c r="G58" s="120">
        <v>1218704</v>
      </c>
      <c r="H58" s="120"/>
      <c r="I58" s="120"/>
      <c r="J58" s="120"/>
      <c r="K58" s="120">
        <v>75372</v>
      </c>
      <c r="L58" s="120"/>
      <c r="M58" s="120"/>
      <c r="N58" s="120"/>
      <c r="O58" s="120"/>
      <c r="P58" s="120"/>
      <c r="Q58" s="132">
        <v>1294076</v>
      </c>
    </row>
    <row r="59" spans="2:17" x14ac:dyDescent="0.25">
      <c r="B59" s="117"/>
      <c r="C59" s="118" t="s">
        <v>32</v>
      </c>
      <c r="D59" s="121" t="s">
        <v>208</v>
      </c>
      <c r="E59" s="137"/>
      <c r="F59" s="137"/>
      <c r="G59" s="137">
        <v>972</v>
      </c>
      <c r="H59" s="137"/>
      <c r="I59" s="137"/>
      <c r="J59" s="137"/>
      <c r="K59" s="137">
        <v>3</v>
      </c>
      <c r="L59" s="137"/>
      <c r="M59" s="137"/>
      <c r="N59" s="137"/>
      <c r="O59" s="137"/>
      <c r="P59" s="137"/>
      <c r="Q59" s="134">
        <v>975</v>
      </c>
    </row>
    <row r="60" spans="2:17" x14ac:dyDescent="0.25">
      <c r="B60" s="117"/>
      <c r="C60" s="118"/>
      <c r="D60" s="119" t="s">
        <v>209</v>
      </c>
      <c r="E60" s="120"/>
      <c r="F60" s="120"/>
      <c r="G60" s="120">
        <v>1219762</v>
      </c>
      <c r="H60" s="120"/>
      <c r="I60" s="120"/>
      <c r="J60" s="120"/>
      <c r="K60" s="120">
        <v>146737</v>
      </c>
      <c r="L60" s="120"/>
      <c r="M60" s="120"/>
      <c r="N60" s="120"/>
      <c r="O60" s="120"/>
      <c r="P60" s="120"/>
      <c r="Q60" s="132">
        <v>1366499</v>
      </c>
    </row>
    <row r="61" spans="2:17" x14ac:dyDescent="0.25">
      <c r="B61" s="117"/>
      <c r="C61" s="118" t="s">
        <v>33</v>
      </c>
      <c r="D61" s="121" t="s">
        <v>208</v>
      </c>
      <c r="E61" s="137"/>
      <c r="F61" s="137"/>
      <c r="G61" s="137">
        <v>460</v>
      </c>
      <c r="H61" s="137"/>
      <c r="I61" s="137"/>
      <c r="J61" s="137"/>
      <c r="K61" s="137">
        <v>1</v>
      </c>
      <c r="L61" s="137"/>
      <c r="M61" s="137"/>
      <c r="N61" s="137"/>
      <c r="O61" s="137"/>
      <c r="P61" s="137"/>
      <c r="Q61" s="134">
        <v>461</v>
      </c>
    </row>
    <row r="62" spans="2:17" x14ac:dyDescent="0.25">
      <c r="B62" s="117"/>
      <c r="C62" s="118"/>
      <c r="D62" s="119" t="s">
        <v>209</v>
      </c>
      <c r="E62" s="120"/>
      <c r="F62" s="120"/>
      <c r="G62" s="120">
        <v>668266</v>
      </c>
      <c r="H62" s="120"/>
      <c r="I62" s="120"/>
      <c r="J62" s="120"/>
      <c r="K62" s="120">
        <v>48813</v>
      </c>
      <c r="L62" s="120"/>
      <c r="M62" s="120"/>
      <c r="N62" s="120"/>
      <c r="O62" s="120"/>
      <c r="P62" s="120"/>
      <c r="Q62" s="132">
        <v>717079</v>
      </c>
    </row>
    <row r="63" spans="2:17" x14ac:dyDescent="0.25">
      <c r="B63" s="117"/>
      <c r="C63" s="118" t="s">
        <v>34</v>
      </c>
      <c r="D63" s="121" t="s">
        <v>208</v>
      </c>
      <c r="E63" s="137"/>
      <c r="F63" s="137"/>
      <c r="G63" s="137">
        <v>980</v>
      </c>
      <c r="H63" s="137"/>
      <c r="I63" s="137"/>
      <c r="J63" s="137"/>
      <c r="K63" s="137">
        <v>1</v>
      </c>
      <c r="L63" s="137"/>
      <c r="M63" s="137"/>
      <c r="N63" s="137"/>
      <c r="O63" s="137"/>
      <c r="P63" s="137"/>
      <c r="Q63" s="134">
        <v>981</v>
      </c>
    </row>
    <row r="64" spans="2:17" x14ac:dyDescent="0.25">
      <c r="B64" s="117"/>
      <c r="C64" s="118"/>
      <c r="D64" s="119" t="s">
        <v>209</v>
      </c>
      <c r="E64" s="120"/>
      <c r="F64" s="120"/>
      <c r="G64" s="120">
        <v>1012522</v>
      </c>
      <c r="H64" s="120"/>
      <c r="I64" s="120"/>
      <c r="J64" s="120"/>
      <c r="K64" s="120">
        <v>21513</v>
      </c>
      <c r="L64" s="120"/>
      <c r="M64" s="120"/>
      <c r="N64" s="120"/>
      <c r="O64" s="120"/>
      <c r="P64" s="120"/>
      <c r="Q64" s="132">
        <v>1034035</v>
      </c>
    </row>
    <row r="65" spans="2:17" x14ac:dyDescent="0.25">
      <c r="B65" s="117"/>
      <c r="C65" s="118" t="s">
        <v>35</v>
      </c>
      <c r="D65" s="121" t="s">
        <v>208</v>
      </c>
      <c r="E65" s="137"/>
      <c r="F65" s="137"/>
      <c r="G65" s="137">
        <v>418</v>
      </c>
      <c r="H65" s="137"/>
      <c r="I65" s="137"/>
      <c r="J65" s="137"/>
      <c r="K65" s="137"/>
      <c r="L65" s="137"/>
      <c r="M65" s="137"/>
      <c r="N65" s="137"/>
      <c r="O65" s="137"/>
      <c r="P65" s="137"/>
      <c r="Q65" s="134">
        <v>418</v>
      </c>
    </row>
    <row r="66" spans="2:17" x14ac:dyDescent="0.25">
      <c r="B66" s="117"/>
      <c r="C66" s="118"/>
      <c r="D66" s="119" t="s">
        <v>209</v>
      </c>
      <c r="E66" s="120"/>
      <c r="F66" s="120"/>
      <c r="G66" s="120">
        <v>603083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32">
        <v>603083</v>
      </c>
    </row>
    <row r="67" spans="2:17" x14ac:dyDescent="0.25">
      <c r="B67" s="117"/>
      <c r="C67" s="118" t="s">
        <v>36</v>
      </c>
      <c r="D67" s="121" t="s">
        <v>208</v>
      </c>
      <c r="E67" s="137"/>
      <c r="F67" s="137"/>
      <c r="G67" s="137">
        <v>481</v>
      </c>
      <c r="H67" s="137"/>
      <c r="I67" s="137"/>
      <c r="J67" s="137"/>
      <c r="K67" s="137">
        <v>1</v>
      </c>
      <c r="L67" s="137"/>
      <c r="M67" s="137"/>
      <c r="N67" s="137"/>
      <c r="O67" s="137"/>
      <c r="P67" s="137"/>
      <c r="Q67" s="134">
        <v>482</v>
      </c>
    </row>
    <row r="68" spans="2:17" x14ac:dyDescent="0.25">
      <c r="B68" s="117"/>
      <c r="C68" s="118"/>
      <c r="D68" s="119" t="s">
        <v>209</v>
      </c>
      <c r="E68" s="120"/>
      <c r="F68" s="120"/>
      <c r="G68" s="120">
        <v>856416</v>
      </c>
      <c r="H68" s="120"/>
      <c r="I68" s="120"/>
      <c r="J68" s="120"/>
      <c r="K68" s="120">
        <v>115895</v>
      </c>
      <c r="L68" s="120"/>
      <c r="M68" s="120"/>
      <c r="N68" s="120"/>
      <c r="O68" s="120"/>
      <c r="P68" s="120"/>
      <c r="Q68" s="132">
        <v>972311</v>
      </c>
    </row>
    <row r="69" spans="2:17" x14ac:dyDescent="0.25">
      <c r="B69" s="117"/>
      <c r="C69" s="118" t="s">
        <v>37</v>
      </c>
      <c r="D69" s="121" t="s">
        <v>208</v>
      </c>
      <c r="E69" s="137"/>
      <c r="F69" s="137"/>
      <c r="G69" s="137">
        <v>390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4">
        <v>390</v>
      </c>
    </row>
    <row r="70" spans="2:17" x14ac:dyDescent="0.25">
      <c r="B70" s="117"/>
      <c r="C70" s="118"/>
      <c r="D70" s="119" t="s">
        <v>209</v>
      </c>
      <c r="E70" s="120"/>
      <c r="F70" s="120"/>
      <c r="G70" s="120">
        <v>704102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32">
        <v>704102</v>
      </c>
    </row>
    <row r="71" spans="2:17" x14ac:dyDescent="0.25">
      <c r="B71" s="117"/>
      <c r="C71" s="118" t="s">
        <v>38</v>
      </c>
      <c r="D71" s="121" t="s">
        <v>208</v>
      </c>
      <c r="E71" s="137"/>
      <c r="F71" s="137"/>
      <c r="G71" s="137">
        <v>543</v>
      </c>
      <c r="H71" s="137"/>
      <c r="I71" s="137"/>
      <c r="J71" s="137"/>
      <c r="K71" s="137">
        <v>2</v>
      </c>
      <c r="L71" s="137"/>
      <c r="M71" s="137"/>
      <c r="N71" s="137"/>
      <c r="O71" s="137"/>
      <c r="P71" s="137"/>
      <c r="Q71" s="134">
        <v>545</v>
      </c>
    </row>
    <row r="72" spans="2:17" x14ac:dyDescent="0.25">
      <c r="B72" s="117"/>
      <c r="C72" s="118"/>
      <c r="D72" s="119" t="s">
        <v>209</v>
      </c>
      <c r="E72" s="120"/>
      <c r="F72" s="120"/>
      <c r="G72" s="120">
        <v>843660</v>
      </c>
      <c r="H72" s="120"/>
      <c r="I72" s="120"/>
      <c r="J72" s="120"/>
      <c r="K72" s="120">
        <v>99899</v>
      </c>
      <c r="L72" s="120"/>
      <c r="M72" s="120"/>
      <c r="N72" s="120"/>
      <c r="O72" s="120"/>
      <c r="P72" s="120"/>
      <c r="Q72" s="132">
        <v>943559</v>
      </c>
    </row>
    <row r="73" spans="2:17" x14ac:dyDescent="0.25">
      <c r="B73" s="122" t="s">
        <v>222</v>
      </c>
      <c r="C73" s="123"/>
      <c r="D73" s="123"/>
      <c r="E73" s="138"/>
      <c r="F73" s="138"/>
      <c r="G73" s="138">
        <v>5536</v>
      </c>
      <c r="H73" s="138"/>
      <c r="I73" s="138"/>
      <c r="J73" s="138"/>
      <c r="K73" s="138">
        <v>10</v>
      </c>
      <c r="L73" s="138"/>
      <c r="M73" s="138"/>
      <c r="N73" s="138"/>
      <c r="O73" s="138"/>
      <c r="P73" s="138"/>
      <c r="Q73" s="135">
        <v>5546</v>
      </c>
    </row>
    <row r="74" spans="2:17" x14ac:dyDescent="0.25">
      <c r="B74" s="124" t="s">
        <v>223</v>
      </c>
      <c r="C74" s="125"/>
      <c r="D74" s="125"/>
      <c r="E74" s="126"/>
      <c r="F74" s="126"/>
      <c r="G74" s="126">
        <v>7778762</v>
      </c>
      <c r="H74" s="126"/>
      <c r="I74" s="126"/>
      <c r="J74" s="126"/>
      <c r="K74" s="126">
        <v>547281</v>
      </c>
      <c r="L74" s="126"/>
      <c r="M74" s="126"/>
      <c r="N74" s="126"/>
      <c r="O74" s="126"/>
      <c r="P74" s="126"/>
      <c r="Q74" s="127">
        <v>8326043</v>
      </c>
    </row>
    <row r="75" spans="2:17" x14ac:dyDescent="0.25">
      <c r="B75" s="117" t="s">
        <v>40</v>
      </c>
      <c r="C75" s="118" t="s">
        <v>41</v>
      </c>
      <c r="D75" s="121" t="s">
        <v>208</v>
      </c>
      <c r="E75" s="137"/>
      <c r="F75" s="137"/>
      <c r="G75" s="137">
        <v>1368</v>
      </c>
      <c r="H75" s="137">
        <v>74</v>
      </c>
      <c r="I75" s="137"/>
      <c r="J75" s="137"/>
      <c r="K75" s="137"/>
      <c r="L75" s="137"/>
      <c r="M75" s="137"/>
      <c r="N75" s="137"/>
      <c r="O75" s="137"/>
      <c r="P75" s="137"/>
      <c r="Q75" s="134">
        <v>1442</v>
      </c>
    </row>
    <row r="76" spans="2:17" x14ac:dyDescent="0.25">
      <c r="B76" s="117"/>
      <c r="C76" s="118"/>
      <c r="D76" s="119" t="s">
        <v>209</v>
      </c>
      <c r="E76" s="120"/>
      <c r="F76" s="120"/>
      <c r="G76" s="120">
        <v>1201088</v>
      </c>
      <c r="H76" s="120">
        <v>64277</v>
      </c>
      <c r="I76" s="120"/>
      <c r="J76" s="120"/>
      <c r="K76" s="120"/>
      <c r="L76" s="120"/>
      <c r="M76" s="120"/>
      <c r="N76" s="120"/>
      <c r="O76" s="120"/>
      <c r="P76" s="120"/>
      <c r="Q76" s="132">
        <v>1265365</v>
      </c>
    </row>
    <row r="77" spans="2:17" x14ac:dyDescent="0.25">
      <c r="B77" s="117"/>
      <c r="C77" s="118" t="s">
        <v>42</v>
      </c>
      <c r="D77" s="121" t="s">
        <v>208</v>
      </c>
      <c r="E77" s="137"/>
      <c r="F77" s="137"/>
      <c r="G77" s="137">
        <v>1482</v>
      </c>
      <c r="H77" s="137">
        <v>84</v>
      </c>
      <c r="I77" s="137"/>
      <c r="J77" s="137"/>
      <c r="K77" s="137"/>
      <c r="L77" s="137"/>
      <c r="M77" s="137"/>
      <c r="N77" s="137"/>
      <c r="O77" s="137"/>
      <c r="P77" s="137">
        <v>3</v>
      </c>
      <c r="Q77" s="134">
        <v>1569</v>
      </c>
    </row>
    <row r="78" spans="2:17" x14ac:dyDescent="0.25">
      <c r="B78" s="117"/>
      <c r="C78" s="118"/>
      <c r="D78" s="119" t="s">
        <v>209</v>
      </c>
      <c r="E78" s="120"/>
      <c r="F78" s="120"/>
      <c r="G78" s="120">
        <v>1662984</v>
      </c>
      <c r="H78" s="120">
        <v>78320</v>
      </c>
      <c r="I78" s="120"/>
      <c r="J78" s="120"/>
      <c r="K78" s="120"/>
      <c r="L78" s="120"/>
      <c r="M78" s="120"/>
      <c r="N78" s="120"/>
      <c r="O78" s="120"/>
      <c r="P78" s="120"/>
      <c r="Q78" s="132">
        <v>1741304</v>
      </c>
    </row>
    <row r="79" spans="2:17" x14ac:dyDescent="0.25">
      <c r="B79" s="117"/>
      <c r="C79" s="118" t="s">
        <v>43</v>
      </c>
      <c r="D79" s="121" t="s">
        <v>208</v>
      </c>
      <c r="E79" s="137"/>
      <c r="F79" s="137"/>
      <c r="G79" s="137">
        <v>787</v>
      </c>
      <c r="H79" s="137">
        <v>56</v>
      </c>
      <c r="I79" s="137"/>
      <c r="J79" s="137"/>
      <c r="K79" s="137"/>
      <c r="L79" s="137"/>
      <c r="M79" s="137"/>
      <c r="N79" s="137"/>
      <c r="O79" s="137"/>
      <c r="P79" s="137"/>
      <c r="Q79" s="134">
        <v>843</v>
      </c>
    </row>
    <row r="80" spans="2:17" x14ac:dyDescent="0.25">
      <c r="B80" s="117"/>
      <c r="C80" s="118"/>
      <c r="D80" s="119" t="s">
        <v>209</v>
      </c>
      <c r="E80" s="120"/>
      <c r="F80" s="120"/>
      <c r="G80" s="120">
        <v>1528076</v>
      </c>
      <c r="H80" s="120">
        <v>37763</v>
      </c>
      <c r="I80" s="120"/>
      <c r="J80" s="120"/>
      <c r="K80" s="120"/>
      <c r="L80" s="120"/>
      <c r="M80" s="120"/>
      <c r="N80" s="120"/>
      <c r="O80" s="120"/>
      <c r="P80" s="120"/>
      <c r="Q80" s="132">
        <v>1565839</v>
      </c>
    </row>
    <row r="81" spans="2:17" x14ac:dyDescent="0.25">
      <c r="B81" s="117"/>
      <c r="C81" s="118" t="s">
        <v>44</v>
      </c>
      <c r="D81" s="121" t="s">
        <v>208</v>
      </c>
      <c r="E81" s="137"/>
      <c r="F81" s="137"/>
      <c r="G81" s="137">
        <v>657</v>
      </c>
      <c r="H81" s="137">
        <v>19</v>
      </c>
      <c r="I81" s="137"/>
      <c r="J81" s="137"/>
      <c r="K81" s="137"/>
      <c r="L81" s="137"/>
      <c r="M81" s="137"/>
      <c r="N81" s="137"/>
      <c r="O81" s="137"/>
      <c r="P81" s="137"/>
      <c r="Q81" s="134">
        <v>676</v>
      </c>
    </row>
    <row r="82" spans="2:17" x14ac:dyDescent="0.25">
      <c r="B82" s="117"/>
      <c r="C82" s="118"/>
      <c r="D82" s="119" t="s">
        <v>209</v>
      </c>
      <c r="E82" s="120"/>
      <c r="F82" s="120"/>
      <c r="G82" s="120">
        <v>1076945</v>
      </c>
      <c r="H82" s="120">
        <v>13623</v>
      </c>
      <c r="I82" s="120"/>
      <c r="J82" s="120"/>
      <c r="K82" s="120"/>
      <c r="L82" s="120"/>
      <c r="M82" s="120"/>
      <c r="N82" s="120"/>
      <c r="O82" s="120"/>
      <c r="P82" s="120"/>
      <c r="Q82" s="132">
        <v>1090568</v>
      </c>
    </row>
    <row r="83" spans="2:17" x14ac:dyDescent="0.25">
      <c r="B83" s="117"/>
      <c r="C83" s="118" t="s">
        <v>45</v>
      </c>
      <c r="D83" s="121" t="s">
        <v>208</v>
      </c>
      <c r="E83" s="137"/>
      <c r="F83" s="137"/>
      <c r="G83" s="137">
        <v>1169</v>
      </c>
      <c r="H83" s="137">
        <v>166</v>
      </c>
      <c r="I83" s="137"/>
      <c r="J83" s="137">
        <v>1</v>
      </c>
      <c r="K83" s="137"/>
      <c r="L83" s="137"/>
      <c r="M83" s="137"/>
      <c r="N83" s="137"/>
      <c r="O83" s="137"/>
      <c r="P83" s="137"/>
      <c r="Q83" s="134">
        <v>1336</v>
      </c>
    </row>
    <row r="84" spans="2:17" x14ac:dyDescent="0.25">
      <c r="B84" s="117"/>
      <c r="C84" s="118"/>
      <c r="D84" s="119" t="s">
        <v>209</v>
      </c>
      <c r="E84" s="120"/>
      <c r="F84" s="120"/>
      <c r="G84" s="120">
        <v>1241662</v>
      </c>
      <c r="H84" s="120">
        <v>98170</v>
      </c>
      <c r="I84" s="120"/>
      <c r="J84" s="120"/>
      <c r="K84" s="120"/>
      <c r="L84" s="120"/>
      <c r="M84" s="120"/>
      <c r="N84" s="120"/>
      <c r="O84" s="120"/>
      <c r="P84" s="120"/>
      <c r="Q84" s="132">
        <v>1339832</v>
      </c>
    </row>
    <row r="85" spans="2:17" x14ac:dyDescent="0.25">
      <c r="B85" s="122" t="s">
        <v>224</v>
      </c>
      <c r="C85" s="123"/>
      <c r="D85" s="123"/>
      <c r="E85" s="138"/>
      <c r="F85" s="138"/>
      <c r="G85" s="138">
        <v>5463</v>
      </c>
      <c r="H85" s="138">
        <v>399</v>
      </c>
      <c r="I85" s="138"/>
      <c r="J85" s="138">
        <v>1</v>
      </c>
      <c r="K85" s="138"/>
      <c r="L85" s="138"/>
      <c r="M85" s="138"/>
      <c r="N85" s="138"/>
      <c r="O85" s="138"/>
      <c r="P85" s="138">
        <v>3</v>
      </c>
      <c r="Q85" s="135">
        <v>5866</v>
      </c>
    </row>
    <row r="86" spans="2:17" x14ac:dyDescent="0.25">
      <c r="B86" s="124" t="s">
        <v>225</v>
      </c>
      <c r="C86" s="125"/>
      <c r="D86" s="125"/>
      <c r="E86" s="126"/>
      <c r="F86" s="126"/>
      <c r="G86" s="126">
        <v>6710755</v>
      </c>
      <c r="H86" s="126">
        <v>292153</v>
      </c>
      <c r="I86" s="126"/>
      <c r="J86" s="126"/>
      <c r="K86" s="126"/>
      <c r="L86" s="126"/>
      <c r="M86" s="126"/>
      <c r="N86" s="126"/>
      <c r="O86" s="126"/>
      <c r="P86" s="126"/>
      <c r="Q86" s="127">
        <v>7002908</v>
      </c>
    </row>
    <row r="87" spans="2:17" x14ac:dyDescent="0.25">
      <c r="B87" s="117" t="s">
        <v>47</v>
      </c>
      <c r="C87" s="118" t="s">
        <v>48</v>
      </c>
      <c r="D87" s="121" t="s">
        <v>208</v>
      </c>
      <c r="E87" s="137"/>
      <c r="F87" s="137"/>
      <c r="G87" s="137">
        <v>414</v>
      </c>
      <c r="H87" s="137"/>
      <c r="I87" s="137"/>
      <c r="J87" s="137"/>
      <c r="K87" s="137">
        <v>1</v>
      </c>
      <c r="L87" s="137">
        <v>5</v>
      </c>
      <c r="M87" s="137"/>
      <c r="N87" s="137"/>
      <c r="O87" s="137"/>
      <c r="P87" s="137"/>
      <c r="Q87" s="134">
        <v>420</v>
      </c>
    </row>
    <row r="88" spans="2:17" x14ac:dyDescent="0.25">
      <c r="B88" s="117"/>
      <c r="C88" s="118"/>
      <c r="D88" s="119" t="s">
        <v>209</v>
      </c>
      <c r="E88" s="120"/>
      <c r="F88" s="120"/>
      <c r="G88" s="120">
        <v>686985</v>
      </c>
      <c r="H88" s="120"/>
      <c r="I88" s="120"/>
      <c r="J88" s="120"/>
      <c r="K88" s="120">
        <v>15007</v>
      </c>
      <c r="L88" s="120">
        <v>17141</v>
      </c>
      <c r="M88" s="120"/>
      <c r="N88" s="120"/>
      <c r="O88" s="120"/>
      <c r="P88" s="120"/>
      <c r="Q88" s="132">
        <v>719133</v>
      </c>
    </row>
    <row r="89" spans="2:17" x14ac:dyDescent="0.25">
      <c r="B89" s="117"/>
      <c r="C89" s="118" t="s">
        <v>318</v>
      </c>
      <c r="D89" s="121" t="s">
        <v>208</v>
      </c>
      <c r="E89" s="137"/>
      <c r="F89" s="137"/>
      <c r="G89" s="137">
        <v>250</v>
      </c>
      <c r="H89" s="137"/>
      <c r="I89" s="137"/>
      <c r="J89" s="137"/>
      <c r="K89" s="137">
        <v>1</v>
      </c>
      <c r="L89" s="137">
        <v>2</v>
      </c>
      <c r="M89" s="137"/>
      <c r="N89" s="137"/>
      <c r="O89" s="137"/>
      <c r="P89" s="137"/>
      <c r="Q89" s="134">
        <v>253</v>
      </c>
    </row>
    <row r="90" spans="2:17" x14ac:dyDescent="0.25">
      <c r="B90" s="117"/>
      <c r="C90" s="118"/>
      <c r="D90" s="119" t="s">
        <v>209</v>
      </c>
      <c r="E90" s="120"/>
      <c r="F90" s="120"/>
      <c r="G90" s="120">
        <v>497481</v>
      </c>
      <c r="H90" s="120"/>
      <c r="I90" s="120"/>
      <c r="J90" s="120"/>
      <c r="K90" s="120">
        <v>20299</v>
      </c>
      <c r="L90" s="120">
        <v>2020</v>
      </c>
      <c r="M90" s="120"/>
      <c r="N90" s="120"/>
      <c r="O90" s="120"/>
      <c r="P90" s="120"/>
      <c r="Q90" s="132">
        <v>519800</v>
      </c>
    </row>
    <row r="91" spans="2:17" x14ac:dyDescent="0.25">
      <c r="B91" s="117"/>
      <c r="C91" s="118" t="s">
        <v>319</v>
      </c>
      <c r="D91" s="121" t="s">
        <v>208</v>
      </c>
      <c r="E91" s="137"/>
      <c r="F91" s="137"/>
      <c r="G91" s="137">
        <v>432</v>
      </c>
      <c r="H91" s="137"/>
      <c r="I91" s="137"/>
      <c r="J91" s="137"/>
      <c r="K91" s="137">
        <v>4</v>
      </c>
      <c r="L91" s="137">
        <v>5</v>
      </c>
      <c r="M91" s="137"/>
      <c r="N91" s="137"/>
      <c r="O91" s="137"/>
      <c r="P91" s="137"/>
      <c r="Q91" s="134">
        <v>441</v>
      </c>
    </row>
    <row r="92" spans="2:17" x14ac:dyDescent="0.25">
      <c r="B92" s="117"/>
      <c r="C92" s="118"/>
      <c r="D92" s="119" t="s">
        <v>209</v>
      </c>
      <c r="E92" s="120"/>
      <c r="F92" s="120"/>
      <c r="G92" s="120">
        <v>823170</v>
      </c>
      <c r="H92" s="120"/>
      <c r="I92" s="120"/>
      <c r="J92" s="120"/>
      <c r="K92" s="120">
        <v>152704</v>
      </c>
      <c r="L92" s="120">
        <v>93576</v>
      </c>
      <c r="M92" s="120"/>
      <c r="N92" s="120"/>
      <c r="O92" s="120"/>
      <c r="P92" s="120"/>
      <c r="Q92" s="132">
        <v>1069450</v>
      </c>
    </row>
    <row r="93" spans="2:17" x14ac:dyDescent="0.25">
      <c r="B93" s="117"/>
      <c r="C93" s="118" t="s">
        <v>51</v>
      </c>
      <c r="D93" s="121" t="s">
        <v>208</v>
      </c>
      <c r="E93" s="137"/>
      <c r="F93" s="137"/>
      <c r="G93" s="137">
        <v>275</v>
      </c>
      <c r="H93" s="137"/>
      <c r="I93" s="137"/>
      <c r="J93" s="137"/>
      <c r="K93" s="137">
        <v>2</v>
      </c>
      <c r="L93" s="137">
        <v>7</v>
      </c>
      <c r="M93" s="137"/>
      <c r="N93" s="137"/>
      <c r="O93" s="137"/>
      <c r="P93" s="137"/>
      <c r="Q93" s="134">
        <v>284</v>
      </c>
    </row>
    <row r="94" spans="2:17" x14ac:dyDescent="0.25">
      <c r="B94" s="117"/>
      <c r="C94" s="118"/>
      <c r="D94" s="119" t="s">
        <v>209</v>
      </c>
      <c r="E94" s="120"/>
      <c r="F94" s="120"/>
      <c r="G94" s="120">
        <v>554098</v>
      </c>
      <c r="H94" s="120"/>
      <c r="I94" s="120"/>
      <c r="J94" s="120"/>
      <c r="K94" s="120">
        <v>29703</v>
      </c>
      <c r="L94" s="120">
        <v>3118</v>
      </c>
      <c r="M94" s="120"/>
      <c r="N94" s="120"/>
      <c r="O94" s="120"/>
      <c r="P94" s="120"/>
      <c r="Q94" s="132">
        <v>586919</v>
      </c>
    </row>
    <row r="95" spans="2:17" x14ac:dyDescent="0.25">
      <c r="B95" s="122" t="s">
        <v>226</v>
      </c>
      <c r="C95" s="123"/>
      <c r="D95" s="123"/>
      <c r="E95" s="138"/>
      <c r="F95" s="138"/>
      <c r="G95" s="138">
        <v>1371</v>
      </c>
      <c r="H95" s="138"/>
      <c r="I95" s="138"/>
      <c r="J95" s="138"/>
      <c r="K95" s="138">
        <v>8</v>
      </c>
      <c r="L95" s="138">
        <v>19</v>
      </c>
      <c r="M95" s="138"/>
      <c r="N95" s="138"/>
      <c r="O95" s="138"/>
      <c r="P95" s="138"/>
      <c r="Q95" s="135">
        <v>1398</v>
      </c>
    </row>
    <row r="96" spans="2:17" x14ac:dyDescent="0.25">
      <c r="B96" s="124" t="s">
        <v>227</v>
      </c>
      <c r="C96" s="125"/>
      <c r="D96" s="125"/>
      <c r="E96" s="126"/>
      <c r="F96" s="126"/>
      <c r="G96" s="126">
        <v>2561734</v>
      </c>
      <c r="H96" s="126"/>
      <c r="I96" s="126"/>
      <c r="J96" s="126"/>
      <c r="K96" s="126">
        <v>217713</v>
      </c>
      <c r="L96" s="126">
        <v>115855</v>
      </c>
      <c r="M96" s="126"/>
      <c r="N96" s="126"/>
      <c r="O96" s="126"/>
      <c r="P96" s="126"/>
      <c r="Q96" s="127">
        <v>2895302</v>
      </c>
    </row>
    <row r="97" spans="2:17" x14ac:dyDescent="0.25">
      <c r="B97" s="117" t="s">
        <v>53</v>
      </c>
      <c r="C97" s="118" t="s">
        <v>54</v>
      </c>
      <c r="D97" s="121" t="s">
        <v>208</v>
      </c>
      <c r="E97" s="137"/>
      <c r="F97" s="137"/>
      <c r="G97" s="137">
        <v>1454</v>
      </c>
      <c r="H97" s="137">
        <v>75</v>
      </c>
      <c r="I97" s="137"/>
      <c r="J97" s="137">
        <v>259</v>
      </c>
      <c r="K97" s="137">
        <v>1</v>
      </c>
      <c r="L97" s="137"/>
      <c r="M97" s="137">
        <v>7</v>
      </c>
      <c r="N97" s="137">
        <v>160</v>
      </c>
      <c r="O97" s="137"/>
      <c r="P97" s="137"/>
      <c r="Q97" s="134">
        <v>1956</v>
      </c>
    </row>
    <row r="98" spans="2:17" x14ac:dyDescent="0.25">
      <c r="B98" s="117"/>
      <c r="C98" s="118"/>
      <c r="D98" s="119" t="s">
        <v>209</v>
      </c>
      <c r="E98" s="120"/>
      <c r="F98" s="120"/>
      <c r="G98" s="120">
        <v>874921</v>
      </c>
      <c r="H98" s="120">
        <v>51607</v>
      </c>
      <c r="I98" s="120"/>
      <c r="J98" s="120">
        <v>927121</v>
      </c>
      <c r="K98" s="120">
        <v>22187.35</v>
      </c>
      <c r="L98" s="120"/>
      <c r="M98" s="120">
        <v>576</v>
      </c>
      <c r="N98" s="120">
        <v>16435</v>
      </c>
      <c r="O98" s="120"/>
      <c r="P98" s="120"/>
      <c r="Q98" s="132">
        <v>1892847.35</v>
      </c>
    </row>
    <row r="99" spans="2:17" x14ac:dyDescent="0.25">
      <c r="B99" s="117"/>
      <c r="C99" s="118" t="s">
        <v>55</v>
      </c>
      <c r="D99" s="121" t="s">
        <v>208</v>
      </c>
      <c r="E99" s="137"/>
      <c r="F99" s="137"/>
      <c r="G99" s="137">
        <v>1116</v>
      </c>
      <c r="H99" s="137">
        <v>94</v>
      </c>
      <c r="I99" s="137">
        <v>3</v>
      </c>
      <c r="J99" s="137">
        <v>355</v>
      </c>
      <c r="K99" s="137">
        <v>1</v>
      </c>
      <c r="L99" s="137">
        <v>1</v>
      </c>
      <c r="M99" s="137">
        <v>1</v>
      </c>
      <c r="N99" s="137">
        <v>474</v>
      </c>
      <c r="O99" s="137"/>
      <c r="P99" s="137"/>
      <c r="Q99" s="134">
        <v>2045</v>
      </c>
    </row>
    <row r="100" spans="2:17" x14ac:dyDescent="0.25">
      <c r="B100" s="117"/>
      <c r="C100" s="118"/>
      <c r="D100" s="119" t="s">
        <v>209</v>
      </c>
      <c r="E100" s="120"/>
      <c r="F100" s="120"/>
      <c r="G100" s="120">
        <v>768584</v>
      </c>
      <c r="H100" s="120">
        <v>62201</v>
      </c>
      <c r="I100" s="120">
        <v>17105.12</v>
      </c>
      <c r="J100" s="120">
        <v>788607</v>
      </c>
      <c r="K100" s="120">
        <v>13954</v>
      </c>
      <c r="L100" s="120">
        <v>1152</v>
      </c>
      <c r="M100" s="120">
        <v>87</v>
      </c>
      <c r="N100" s="120">
        <v>61368</v>
      </c>
      <c r="O100" s="120"/>
      <c r="P100" s="120"/>
      <c r="Q100" s="132">
        <v>1713058.12</v>
      </c>
    </row>
    <row r="101" spans="2:17" x14ac:dyDescent="0.25">
      <c r="B101" s="122" t="s">
        <v>228</v>
      </c>
      <c r="C101" s="123"/>
      <c r="D101" s="123"/>
      <c r="E101" s="138"/>
      <c r="F101" s="138"/>
      <c r="G101" s="138">
        <v>2570</v>
      </c>
      <c r="H101" s="138">
        <v>169</v>
      </c>
      <c r="I101" s="138">
        <v>3</v>
      </c>
      <c r="J101" s="138">
        <v>614</v>
      </c>
      <c r="K101" s="138">
        <v>2</v>
      </c>
      <c r="L101" s="138">
        <v>1</v>
      </c>
      <c r="M101" s="138">
        <v>8</v>
      </c>
      <c r="N101" s="138">
        <v>634</v>
      </c>
      <c r="O101" s="138"/>
      <c r="P101" s="138"/>
      <c r="Q101" s="135">
        <v>4001</v>
      </c>
    </row>
    <row r="102" spans="2:17" x14ac:dyDescent="0.25">
      <c r="B102" s="124" t="s">
        <v>229</v>
      </c>
      <c r="C102" s="125"/>
      <c r="D102" s="125"/>
      <c r="E102" s="126"/>
      <c r="F102" s="126"/>
      <c r="G102" s="126">
        <v>1643505</v>
      </c>
      <c r="H102" s="126">
        <v>113808</v>
      </c>
      <c r="I102" s="126">
        <v>17105.12</v>
      </c>
      <c r="J102" s="126">
        <v>1715728</v>
      </c>
      <c r="K102" s="126">
        <v>36141.35</v>
      </c>
      <c r="L102" s="126">
        <v>1152</v>
      </c>
      <c r="M102" s="126">
        <v>663</v>
      </c>
      <c r="N102" s="126">
        <v>77803</v>
      </c>
      <c r="O102" s="126"/>
      <c r="P102" s="126"/>
      <c r="Q102" s="127">
        <v>3605905.47</v>
      </c>
    </row>
    <row r="103" spans="2:17" x14ac:dyDescent="0.25">
      <c r="B103" s="117" t="s">
        <v>57</v>
      </c>
      <c r="C103" s="118" t="s">
        <v>320</v>
      </c>
      <c r="D103" s="121" t="s">
        <v>208</v>
      </c>
      <c r="E103" s="137"/>
      <c r="F103" s="137">
        <v>1</v>
      </c>
      <c r="G103" s="137">
        <v>122</v>
      </c>
      <c r="H103" s="137">
        <v>5</v>
      </c>
      <c r="I103" s="137"/>
      <c r="J103" s="137"/>
      <c r="K103" s="137"/>
      <c r="L103" s="137"/>
      <c r="M103" s="137"/>
      <c r="N103" s="137"/>
      <c r="O103" s="137"/>
      <c r="P103" s="137"/>
      <c r="Q103" s="134">
        <v>128</v>
      </c>
    </row>
    <row r="104" spans="2:17" x14ac:dyDescent="0.25">
      <c r="B104" s="117"/>
      <c r="C104" s="118"/>
      <c r="D104" s="119" t="s">
        <v>209</v>
      </c>
      <c r="E104" s="120"/>
      <c r="F104" s="120">
        <v>7047</v>
      </c>
      <c r="G104" s="120">
        <v>696587</v>
      </c>
      <c r="H104" s="120">
        <v>2091</v>
      </c>
      <c r="I104" s="120"/>
      <c r="J104" s="120"/>
      <c r="K104" s="120"/>
      <c r="L104" s="120"/>
      <c r="M104" s="120"/>
      <c r="N104" s="120"/>
      <c r="O104" s="120">
        <v>80371</v>
      </c>
      <c r="P104" s="120"/>
      <c r="Q104" s="132">
        <v>786096</v>
      </c>
    </row>
    <row r="105" spans="2:17" x14ac:dyDescent="0.25">
      <c r="B105" s="117"/>
      <c r="C105" s="118" t="s">
        <v>59</v>
      </c>
      <c r="D105" s="121" t="s">
        <v>208</v>
      </c>
      <c r="E105" s="137"/>
      <c r="F105" s="137"/>
      <c r="G105" s="137">
        <v>149</v>
      </c>
      <c r="H105" s="137">
        <v>8</v>
      </c>
      <c r="I105" s="137"/>
      <c r="J105" s="137"/>
      <c r="K105" s="137">
        <v>1</v>
      </c>
      <c r="L105" s="137"/>
      <c r="M105" s="137"/>
      <c r="N105" s="137"/>
      <c r="O105" s="137"/>
      <c r="P105" s="137"/>
      <c r="Q105" s="134">
        <v>158</v>
      </c>
    </row>
    <row r="106" spans="2:17" x14ac:dyDescent="0.25">
      <c r="B106" s="117"/>
      <c r="C106" s="118"/>
      <c r="D106" s="119" t="s">
        <v>209</v>
      </c>
      <c r="E106" s="120"/>
      <c r="F106" s="120"/>
      <c r="G106" s="120">
        <v>929740</v>
      </c>
      <c r="H106" s="120">
        <v>2004</v>
      </c>
      <c r="I106" s="120"/>
      <c r="J106" s="120"/>
      <c r="K106" s="120">
        <v>7792</v>
      </c>
      <c r="L106" s="120"/>
      <c r="M106" s="120"/>
      <c r="N106" s="120"/>
      <c r="O106" s="120">
        <v>92974</v>
      </c>
      <c r="P106" s="120"/>
      <c r="Q106" s="132">
        <v>1032510</v>
      </c>
    </row>
    <row r="107" spans="2:17" x14ac:dyDescent="0.25">
      <c r="B107" s="117"/>
      <c r="C107" s="118" t="s">
        <v>321</v>
      </c>
      <c r="D107" s="121" t="s">
        <v>208</v>
      </c>
      <c r="E107" s="137"/>
      <c r="F107" s="137">
        <v>1</v>
      </c>
      <c r="G107" s="137">
        <v>108</v>
      </c>
      <c r="H107" s="137">
        <v>9</v>
      </c>
      <c r="I107" s="137"/>
      <c r="J107" s="137"/>
      <c r="K107" s="137"/>
      <c r="L107" s="137"/>
      <c r="M107" s="137"/>
      <c r="N107" s="137"/>
      <c r="O107" s="137"/>
      <c r="P107" s="137"/>
      <c r="Q107" s="134">
        <v>118</v>
      </c>
    </row>
    <row r="108" spans="2:17" x14ac:dyDescent="0.25">
      <c r="B108" s="117"/>
      <c r="C108" s="118"/>
      <c r="D108" s="119" t="s">
        <v>209</v>
      </c>
      <c r="E108" s="120"/>
      <c r="F108" s="120">
        <v>11840</v>
      </c>
      <c r="G108" s="120">
        <v>648136</v>
      </c>
      <c r="H108" s="120">
        <v>3167</v>
      </c>
      <c r="I108" s="120"/>
      <c r="J108" s="120"/>
      <c r="K108" s="120"/>
      <c r="L108" s="120"/>
      <c r="M108" s="120"/>
      <c r="N108" s="120"/>
      <c r="O108" s="120">
        <v>65998</v>
      </c>
      <c r="P108" s="120"/>
      <c r="Q108" s="132">
        <v>729141</v>
      </c>
    </row>
    <row r="109" spans="2:17" x14ac:dyDescent="0.25">
      <c r="B109" s="117"/>
      <c r="C109" s="118" t="s">
        <v>61</v>
      </c>
      <c r="D109" s="121" t="s">
        <v>208</v>
      </c>
      <c r="E109" s="137"/>
      <c r="F109" s="137"/>
      <c r="G109" s="137">
        <v>74</v>
      </c>
      <c r="H109" s="137">
        <v>8</v>
      </c>
      <c r="I109" s="137"/>
      <c r="J109" s="137"/>
      <c r="K109" s="137"/>
      <c r="L109" s="137"/>
      <c r="M109" s="137"/>
      <c r="N109" s="137"/>
      <c r="O109" s="137"/>
      <c r="P109" s="137"/>
      <c r="Q109" s="134">
        <v>82</v>
      </c>
    </row>
    <row r="110" spans="2:17" x14ac:dyDescent="0.25">
      <c r="B110" s="117"/>
      <c r="C110" s="118"/>
      <c r="D110" s="119" t="s">
        <v>209</v>
      </c>
      <c r="E110" s="120"/>
      <c r="F110" s="120"/>
      <c r="G110" s="120">
        <v>351146</v>
      </c>
      <c r="H110" s="120">
        <v>2430</v>
      </c>
      <c r="I110" s="120"/>
      <c r="J110" s="120"/>
      <c r="K110" s="120"/>
      <c r="L110" s="120"/>
      <c r="M110" s="120"/>
      <c r="N110" s="120"/>
      <c r="O110" s="120">
        <v>37855</v>
      </c>
      <c r="P110" s="120"/>
      <c r="Q110" s="132">
        <v>391431</v>
      </c>
    </row>
    <row r="111" spans="2:17" x14ac:dyDescent="0.25">
      <c r="B111" s="122" t="s">
        <v>230</v>
      </c>
      <c r="C111" s="123"/>
      <c r="D111" s="123"/>
      <c r="E111" s="138"/>
      <c r="F111" s="138">
        <v>2</v>
      </c>
      <c r="G111" s="138">
        <v>453</v>
      </c>
      <c r="H111" s="138">
        <v>30</v>
      </c>
      <c r="I111" s="138"/>
      <c r="J111" s="138"/>
      <c r="K111" s="138">
        <v>1</v>
      </c>
      <c r="L111" s="138"/>
      <c r="M111" s="138"/>
      <c r="N111" s="138"/>
      <c r="O111" s="138"/>
      <c r="P111" s="138"/>
      <c r="Q111" s="135">
        <v>486</v>
      </c>
    </row>
    <row r="112" spans="2:17" x14ac:dyDescent="0.25">
      <c r="B112" s="124" t="s">
        <v>231</v>
      </c>
      <c r="C112" s="125"/>
      <c r="D112" s="125"/>
      <c r="E112" s="126"/>
      <c r="F112" s="126">
        <v>18887</v>
      </c>
      <c r="G112" s="126">
        <v>2625609</v>
      </c>
      <c r="H112" s="126">
        <v>9692</v>
      </c>
      <c r="I112" s="126"/>
      <c r="J112" s="126"/>
      <c r="K112" s="126">
        <v>7792</v>
      </c>
      <c r="L112" s="126"/>
      <c r="M112" s="126"/>
      <c r="N112" s="126"/>
      <c r="O112" s="126">
        <v>277198</v>
      </c>
      <c r="P112" s="126"/>
      <c r="Q112" s="127">
        <v>2939178</v>
      </c>
    </row>
    <row r="113" spans="2:17" x14ac:dyDescent="0.25">
      <c r="B113" s="117" t="s">
        <v>63</v>
      </c>
      <c r="C113" s="118" t="s">
        <v>63</v>
      </c>
      <c r="D113" s="121" t="s">
        <v>208</v>
      </c>
      <c r="E113" s="137">
        <v>80</v>
      </c>
      <c r="F113" s="137">
        <v>89</v>
      </c>
      <c r="G113" s="137">
        <v>13</v>
      </c>
      <c r="H113" s="137">
        <v>2</v>
      </c>
      <c r="I113" s="137"/>
      <c r="J113" s="137">
        <v>7</v>
      </c>
      <c r="K113" s="137">
        <v>1</v>
      </c>
      <c r="L113" s="137">
        <v>23</v>
      </c>
      <c r="M113" s="137"/>
      <c r="N113" s="137">
        <v>3</v>
      </c>
      <c r="O113" s="137">
        <v>9</v>
      </c>
      <c r="P113" s="137"/>
      <c r="Q113" s="134">
        <v>227</v>
      </c>
    </row>
    <row r="114" spans="2:17" x14ac:dyDescent="0.25">
      <c r="B114" s="117"/>
      <c r="C114" s="118"/>
      <c r="D114" s="119" t="s">
        <v>209</v>
      </c>
      <c r="E114" s="120">
        <v>186119</v>
      </c>
      <c r="F114" s="120">
        <v>180015</v>
      </c>
      <c r="G114" s="120">
        <v>5541</v>
      </c>
      <c r="H114" s="120">
        <v>1153</v>
      </c>
      <c r="I114" s="120"/>
      <c r="J114" s="120">
        <v>8316</v>
      </c>
      <c r="K114" s="120">
        <v>107916</v>
      </c>
      <c r="L114" s="120">
        <v>10749</v>
      </c>
      <c r="M114" s="120"/>
      <c r="N114" s="120">
        <v>481</v>
      </c>
      <c r="O114" s="120">
        <v>2149</v>
      </c>
      <c r="P114" s="120"/>
      <c r="Q114" s="132">
        <v>502439</v>
      </c>
    </row>
    <row r="115" spans="2:17" x14ac:dyDescent="0.25">
      <c r="B115" s="122" t="s">
        <v>232</v>
      </c>
      <c r="C115" s="123"/>
      <c r="D115" s="123"/>
      <c r="E115" s="138">
        <v>80</v>
      </c>
      <c r="F115" s="138">
        <v>89</v>
      </c>
      <c r="G115" s="138">
        <v>13</v>
      </c>
      <c r="H115" s="138">
        <v>2</v>
      </c>
      <c r="I115" s="138"/>
      <c r="J115" s="138">
        <v>7</v>
      </c>
      <c r="K115" s="138">
        <v>1</v>
      </c>
      <c r="L115" s="138">
        <v>23</v>
      </c>
      <c r="M115" s="138"/>
      <c r="N115" s="138">
        <v>3</v>
      </c>
      <c r="O115" s="138">
        <v>9</v>
      </c>
      <c r="P115" s="138"/>
      <c r="Q115" s="135">
        <v>227</v>
      </c>
    </row>
    <row r="116" spans="2:17" x14ac:dyDescent="0.25">
      <c r="B116" s="124" t="s">
        <v>233</v>
      </c>
      <c r="C116" s="125"/>
      <c r="D116" s="125"/>
      <c r="E116" s="126">
        <v>186119</v>
      </c>
      <c r="F116" s="126">
        <v>180015</v>
      </c>
      <c r="G116" s="126">
        <v>5541</v>
      </c>
      <c r="H116" s="126">
        <v>1153</v>
      </c>
      <c r="I116" s="126"/>
      <c r="J116" s="126">
        <v>8316</v>
      </c>
      <c r="K116" s="126">
        <v>107916</v>
      </c>
      <c r="L116" s="126">
        <v>10749</v>
      </c>
      <c r="M116" s="126"/>
      <c r="N116" s="126">
        <v>481</v>
      </c>
      <c r="O116" s="126">
        <v>2149</v>
      </c>
      <c r="P116" s="126"/>
      <c r="Q116" s="127">
        <v>502439</v>
      </c>
    </row>
    <row r="117" spans="2:17" x14ac:dyDescent="0.25">
      <c r="B117" s="117" t="s">
        <v>65</v>
      </c>
      <c r="C117" s="118" t="s">
        <v>65</v>
      </c>
      <c r="D117" s="121" t="s">
        <v>208</v>
      </c>
      <c r="E117" s="137"/>
      <c r="F117" s="137"/>
      <c r="G117" s="137">
        <v>753</v>
      </c>
      <c r="H117" s="137">
        <v>17</v>
      </c>
      <c r="I117" s="137"/>
      <c r="J117" s="137"/>
      <c r="K117" s="137">
        <v>1</v>
      </c>
      <c r="L117" s="137">
        <v>31</v>
      </c>
      <c r="M117" s="137">
        <v>1</v>
      </c>
      <c r="N117" s="137"/>
      <c r="O117" s="137"/>
      <c r="P117" s="137"/>
      <c r="Q117" s="134">
        <v>803</v>
      </c>
    </row>
    <row r="118" spans="2:17" x14ac:dyDescent="0.25">
      <c r="B118" s="117"/>
      <c r="C118" s="118"/>
      <c r="D118" s="119" t="s">
        <v>209</v>
      </c>
      <c r="E118" s="120"/>
      <c r="F118" s="120"/>
      <c r="G118" s="120">
        <v>513470</v>
      </c>
      <c r="H118" s="120">
        <v>20281</v>
      </c>
      <c r="I118" s="120"/>
      <c r="J118" s="120"/>
      <c r="K118" s="120">
        <v>11276</v>
      </c>
      <c r="L118" s="120">
        <v>29330</v>
      </c>
      <c r="M118" s="120">
        <v>47</v>
      </c>
      <c r="N118" s="120"/>
      <c r="O118" s="120"/>
      <c r="P118" s="120"/>
      <c r="Q118" s="132">
        <v>574404</v>
      </c>
    </row>
    <row r="119" spans="2:17" x14ac:dyDescent="0.25">
      <c r="B119" s="122" t="s">
        <v>234</v>
      </c>
      <c r="C119" s="123"/>
      <c r="D119" s="123"/>
      <c r="E119" s="138"/>
      <c r="F119" s="138"/>
      <c r="G119" s="138">
        <v>753</v>
      </c>
      <c r="H119" s="138">
        <v>17</v>
      </c>
      <c r="I119" s="138"/>
      <c r="J119" s="138"/>
      <c r="K119" s="138">
        <v>1</v>
      </c>
      <c r="L119" s="138">
        <v>31</v>
      </c>
      <c r="M119" s="138">
        <v>1</v>
      </c>
      <c r="N119" s="138"/>
      <c r="O119" s="138"/>
      <c r="P119" s="138"/>
      <c r="Q119" s="135">
        <v>803</v>
      </c>
    </row>
    <row r="120" spans="2:17" x14ac:dyDescent="0.25">
      <c r="B120" s="124" t="s">
        <v>235</v>
      </c>
      <c r="C120" s="125"/>
      <c r="D120" s="125"/>
      <c r="E120" s="126"/>
      <c r="F120" s="126"/>
      <c r="G120" s="126">
        <v>513470</v>
      </c>
      <c r="H120" s="126">
        <v>20281</v>
      </c>
      <c r="I120" s="126"/>
      <c r="J120" s="126"/>
      <c r="K120" s="126">
        <v>11276</v>
      </c>
      <c r="L120" s="126">
        <v>29330</v>
      </c>
      <c r="M120" s="126">
        <v>47</v>
      </c>
      <c r="N120" s="126"/>
      <c r="O120" s="126"/>
      <c r="P120" s="126"/>
      <c r="Q120" s="127">
        <v>574404</v>
      </c>
    </row>
    <row r="121" spans="2:17" x14ac:dyDescent="0.25">
      <c r="B121" s="117" t="s">
        <v>67</v>
      </c>
      <c r="C121" s="118" t="s">
        <v>67</v>
      </c>
      <c r="D121" s="121" t="s">
        <v>208</v>
      </c>
      <c r="E121" s="137">
        <v>62</v>
      </c>
      <c r="F121" s="137"/>
      <c r="G121" s="137">
        <v>1082</v>
      </c>
      <c r="H121" s="137">
        <v>23</v>
      </c>
      <c r="I121" s="137"/>
      <c r="J121" s="137"/>
      <c r="K121" s="137"/>
      <c r="L121" s="137"/>
      <c r="M121" s="137">
        <v>9</v>
      </c>
      <c r="N121" s="137"/>
      <c r="O121" s="137"/>
      <c r="P121" s="137"/>
      <c r="Q121" s="134">
        <v>1176</v>
      </c>
    </row>
    <row r="122" spans="2:17" x14ac:dyDescent="0.25">
      <c r="B122" s="117"/>
      <c r="C122" s="118"/>
      <c r="D122" s="119" t="s">
        <v>209</v>
      </c>
      <c r="E122" s="120">
        <v>120244</v>
      </c>
      <c r="F122" s="120"/>
      <c r="G122" s="120">
        <v>578380</v>
      </c>
      <c r="H122" s="120">
        <v>18618</v>
      </c>
      <c r="I122" s="120"/>
      <c r="J122" s="120"/>
      <c r="K122" s="120"/>
      <c r="L122" s="120"/>
      <c r="M122" s="120">
        <v>3526</v>
      </c>
      <c r="N122" s="120"/>
      <c r="O122" s="120"/>
      <c r="P122" s="120"/>
      <c r="Q122" s="132">
        <v>720768</v>
      </c>
    </row>
    <row r="123" spans="2:17" x14ac:dyDescent="0.25">
      <c r="B123" s="122" t="s">
        <v>236</v>
      </c>
      <c r="C123" s="123"/>
      <c r="D123" s="123"/>
      <c r="E123" s="138">
        <v>62</v>
      </c>
      <c r="F123" s="138"/>
      <c r="G123" s="138">
        <v>1082</v>
      </c>
      <c r="H123" s="138">
        <v>23</v>
      </c>
      <c r="I123" s="138"/>
      <c r="J123" s="138"/>
      <c r="K123" s="138"/>
      <c r="L123" s="138"/>
      <c r="M123" s="138">
        <v>9</v>
      </c>
      <c r="N123" s="138"/>
      <c r="O123" s="138"/>
      <c r="P123" s="138"/>
      <c r="Q123" s="135">
        <v>1176</v>
      </c>
    </row>
    <row r="124" spans="2:17" x14ac:dyDescent="0.25">
      <c r="B124" s="124" t="s">
        <v>237</v>
      </c>
      <c r="C124" s="125"/>
      <c r="D124" s="125"/>
      <c r="E124" s="126">
        <v>120244</v>
      </c>
      <c r="F124" s="126"/>
      <c r="G124" s="126">
        <v>578380</v>
      </c>
      <c r="H124" s="126">
        <v>18618</v>
      </c>
      <c r="I124" s="126"/>
      <c r="J124" s="126"/>
      <c r="K124" s="126"/>
      <c r="L124" s="126"/>
      <c r="M124" s="126">
        <v>3526</v>
      </c>
      <c r="N124" s="126"/>
      <c r="O124" s="126"/>
      <c r="P124" s="126"/>
      <c r="Q124" s="127">
        <v>720768</v>
      </c>
    </row>
    <row r="125" spans="2:17" x14ac:dyDescent="0.25">
      <c r="B125" s="117" t="s">
        <v>69</v>
      </c>
      <c r="C125" s="118" t="s">
        <v>69</v>
      </c>
      <c r="D125" s="121" t="s">
        <v>208</v>
      </c>
      <c r="E125" s="137"/>
      <c r="F125" s="137">
        <v>209</v>
      </c>
      <c r="G125" s="137">
        <v>38</v>
      </c>
      <c r="H125" s="137">
        <v>1</v>
      </c>
      <c r="I125" s="137">
        <v>3</v>
      </c>
      <c r="J125" s="137"/>
      <c r="K125" s="137"/>
      <c r="L125" s="137"/>
      <c r="M125" s="137"/>
      <c r="N125" s="137"/>
      <c r="O125" s="137"/>
      <c r="P125" s="137"/>
      <c r="Q125" s="134">
        <v>251</v>
      </c>
    </row>
    <row r="126" spans="2:17" x14ac:dyDescent="0.25">
      <c r="B126" s="117"/>
      <c r="C126" s="118"/>
      <c r="D126" s="119" t="s">
        <v>209</v>
      </c>
      <c r="E126" s="120"/>
      <c r="F126" s="120">
        <v>920407</v>
      </c>
      <c r="G126" s="120">
        <v>31991</v>
      </c>
      <c r="H126" s="120">
        <v>2069</v>
      </c>
      <c r="I126" s="120">
        <v>9563</v>
      </c>
      <c r="J126" s="120"/>
      <c r="K126" s="120"/>
      <c r="L126" s="120"/>
      <c r="M126" s="120"/>
      <c r="N126" s="120"/>
      <c r="O126" s="120"/>
      <c r="P126" s="120"/>
      <c r="Q126" s="132">
        <v>964030</v>
      </c>
    </row>
    <row r="127" spans="2:17" x14ac:dyDescent="0.25">
      <c r="B127" s="122" t="s">
        <v>238</v>
      </c>
      <c r="C127" s="123"/>
      <c r="D127" s="123"/>
      <c r="E127" s="138"/>
      <c r="F127" s="138">
        <v>209</v>
      </c>
      <c r="G127" s="138">
        <v>38</v>
      </c>
      <c r="H127" s="138">
        <v>1</v>
      </c>
      <c r="I127" s="138">
        <v>3</v>
      </c>
      <c r="J127" s="138"/>
      <c r="K127" s="138"/>
      <c r="L127" s="138"/>
      <c r="M127" s="138"/>
      <c r="N127" s="138"/>
      <c r="O127" s="138"/>
      <c r="P127" s="138"/>
      <c r="Q127" s="135">
        <v>251</v>
      </c>
    </row>
    <row r="128" spans="2:17" x14ac:dyDescent="0.25">
      <c r="B128" s="124" t="s">
        <v>239</v>
      </c>
      <c r="C128" s="125"/>
      <c r="D128" s="125"/>
      <c r="E128" s="126"/>
      <c r="F128" s="126">
        <v>920407</v>
      </c>
      <c r="G128" s="126">
        <v>31991</v>
      </c>
      <c r="H128" s="126">
        <v>2069</v>
      </c>
      <c r="I128" s="126">
        <v>9563</v>
      </c>
      <c r="J128" s="126"/>
      <c r="K128" s="126"/>
      <c r="L128" s="126"/>
      <c r="M128" s="126"/>
      <c r="N128" s="126"/>
      <c r="O128" s="126"/>
      <c r="P128" s="126"/>
      <c r="Q128" s="127">
        <v>964030</v>
      </c>
    </row>
    <row r="129" spans="2:17" x14ac:dyDescent="0.25">
      <c r="B129" s="117" t="s">
        <v>71</v>
      </c>
      <c r="C129" s="118" t="s">
        <v>322</v>
      </c>
      <c r="D129" s="121" t="s">
        <v>208</v>
      </c>
      <c r="E129" s="137"/>
      <c r="F129" s="137"/>
      <c r="G129" s="137">
        <v>135</v>
      </c>
      <c r="H129" s="137"/>
      <c r="I129" s="137"/>
      <c r="J129" s="137">
        <v>1</v>
      </c>
      <c r="K129" s="137"/>
      <c r="L129" s="137"/>
      <c r="M129" s="137"/>
      <c r="N129" s="137"/>
      <c r="O129" s="137"/>
      <c r="P129" s="137"/>
      <c r="Q129" s="134">
        <v>136</v>
      </c>
    </row>
    <row r="130" spans="2:17" x14ac:dyDescent="0.25">
      <c r="B130" s="117"/>
      <c r="C130" s="118"/>
      <c r="D130" s="119" t="s">
        <v>209</v>
      </c>
      <c r="E130" s="120"/>
      <c r="F130" s="120"/>
      <c r="G130" s="120">
        <v>274924</v>
      </c>
      <c r="H130" s="120"/>
      <c r="I130" s="120"/>
      <c r="J130" s="120">
        <v>4815</v>
      </c>
      <c r="K130" s="120"/>
      <c r="L130" s="120"/>
      <c r="M130" s="120"/>
      <c r="N130" s="120"/>
      <c r="O130" s="120"/>
      <c r="P130" s="120"/>
      <c r="Q130" s="132">
        <v>279739</v>
      </c>
    </row>
    <row r="131" spans="2:17" x14ac:dyDescent="0.25">
      <c r="B131" s="117"/>
      <c r="C131" s="118" t="s">
        <v>323</v>
      </c>
      <c r="D131" s="121" t="s">
        <v>208</v>
      </c>
      <c r="E131" s="137"/>
      <c r="F131" s="137"/>
      <c r="G131" s="137">
        <v>2</v>
      </c>
      <c r="H131" s="137"/>
      <c r="I131" s="137"/>
      <c r="J131" s="137"/>
      <c r="K131" s="137"/>
      <c r="L131" s="137">
        <v>12</v>
      </c>
      <c r="M131" s="137"/>
      <c r="N131" s="137"/>
      <c r="O131" s="137"/>
      <c r="P131" s="137"/>
      <c r="Q131" s="134">
        <v>14</v>
      </c>
    </row>
    <row r="132" spans="2:17" x14ac:dyDescent="0.25">
      <c r="B132" s="117"/>
      <c r="C132" s="118"/>
      <c r="D132" s="119" t="s">
        <v>209</v>
      </c>
      <c r="E132" s="120"/>
      <c r="F132" s="120"/>
      <c r="G132" s="120">
        <v>3259</v>
      </c>
      <c r="H132" s="120"/>
      <c r="I132" s="120"/>
      <c r="J132" s="120"/>
      <c r="K132" s="120"/>
      <c r="L132" s="120">
        <v>170000</v>
      </c>
      <c r="M132" s="120"/>
      <c r="N132" s="120"/>
      <c r="O132" s="120"/>
      <c r="P132" s="120"/>
      <c r="Q132" s="132">
        <v>173259</v>
      </c>
    </row>
    <row r="133" spans="2:17" x14ac:dyDescent="0.25">
      <c r="B133" s="117"/>
      <c r="C133" s="118" t="s">
        <v>324</v>
      </c>
      <c r="D133" s="121" t="s">
        <v>208</v>
      </c>
      <c r="E133" s="137"/>
      <c r="F133" s="137"/>
      <c r="G133" s="137">
        <v>2</v>
      </c>
      <c r="H133" s="137"/>
      <c r="I133" s="137"/>
      <c r="J133" s="137">
        <v>1</v>
      </c>
      <c r="K133" s="137">
        <v>4</v>
      </c>
      <c r="L133" s="137">
        <v>8</v>
      </c>
      <c r="M133" s="137"/>
      <c r="N133" s="137"/>
      <c r="O133" s="137"/>
      <c r="P133" s="137"/>
      <c r="Q133" s="134">
        <v>15</v>
      </c>
    </row>
    <row r="134" spans="2:17" x14ac:dyDescent="0.25">
      <c r="B134" s="117"/>
      <c r="C134" s="118"/>
      <c r="D134" s="119" t="s">
        <v>209</v>
      </c>
      <c r="E134" s="120"/>
      <c r="F134" s="120"/>
      <c r="G134" s="120">
        <v>16600</v>
      </c>
      <c r="H134" s="120"/>
      <c r="I134" s="120"/>
      <c r="J134" s="120">
        <v>320</v>
      </c>
      <c r="K134" s="120">
        <v>5886</v>
      </c>
      <c r="L134" s="120">
        <v>39223</v>
      </c>
      <c r="M134" s="120"/>
      <c r="N134" s="120"/>
      <c r="O134" s="120"/>
      <c r="P134" s="120"/>
      <c r="Q134" s="132">
        <v>62029</v>
      </c>
    </row>
    <row r="135" spans="2:17" x14ac:dyDescent="0.25">
      <c r="B135" s="122" t="s">
        <v>240</v>
      </c>
      <c r="C135" s="123"/>
      <c r="D135" s="123"/>
      <c r="E135" s="138"/>
      <c r="F135" s="138"/>
      <c r="G135" s="138">
        <v>139</v>
      </c>
      <c r="H135" s="138"/>
      <c r="I135" s="138"/>
      <c r="J135" s="138">
        <v>2</v>
      </c>
      <c r="K135" s="138">
        <v>4</v>
      </c>
      <c r="L135" s="138">
        <v>20</v>
      </c>
      <c r="M135" s="138"/>
      <c r="N135" s="138"/>
      <c r="O135" s="138"/>
      <c r="P135" s="138"/>
      <c r="Q135" s="135">
        <v>165</v>
      </c>
    </row>
    <row r="136" spans="2:17" x14ac:dyDescent="0.25">
      <c r="B136" s="124" t="s">
        <v>241</v>
      </c>
      <c r="C136" s="125"/>
      <c r="D136" s="125"/>
      <c r="E136" s="126"/>
      <c r="F136" s="126"/>
      <c r="G136" s="126">
        <v>294783</v>
      </c>
      <c r="H136" s="126"/>
      <c r="I136" s="126"/>
      <c r="J136" s="126">
        <v>5135</v>
      </c>
      <c r="K136" s="126">
        <v>5886</v>
      </c>
      <c r="L136" s="126">
        <v>209223</v>
      </c>
      <c r="M136" s="126"/>
      <c r="N136" s="126"/>
      <c r="O136" s="126"/>
      <c r="P136" s="126"/>
      <c r="Q136" s="127">
        <v>515027</v>
      </c>
    </row>
    <row r="137" spans="2:17" x14ac:dyDescent="0.25">
      <c r="B137" s="130" t="s">
        <v>242</v>
      </c>
      <c r="C137" s="131"/>
      <c r="D137" s="131"/>
      <c r="E137" s="195">
        <v>2414</v>
      </c>
      <c r="F137" s="195">
        <v>699</v>
      </c>
      <c r="G137" s="195">
        <v>26800</v>
      </c>
      <c r="H137" s="195">
        <v>786</v>
      </c>
      <c r="I137" s="195">
        <v>7</v>
      </c>
      <c r="J137" s="195">
        <v>634</v>
      </c>
      <c r="K137" s="195">
        <v>171</v>
      </c>
      <c r="L137" s="195">
        <v>147</v>
      </c>
      <c r="M137" s="195">
        <v>19</v>
      </c>
      <c r="N137" s="195">
        <v>637</v>
      </c>
      <c r="O137" s="195">
        <v>9</v>
      </c>
      <c r="P137" s="195">
        <v>3</v>
      </c>
      <c r="Q137" s="196">
        <v>32326</v>
      </c>
    </row>
    <row r="138" spans="2:17" ht="15.75" thickBot="1" x14ac:dyDescent="0.3">
      <c r="B138" s="128" t="s">
        <v>243</v>
      </c>
      <c r="C138" s="129"/>
      <c r="D138" s="129"/>
      <c r="E138" s="197">
        <v>6472783</v>
      </c>
      <c r="F138" s="197">
        <v>2536551</v>
      </c>
      <c r="G138" s="197">
        <v>28770655</v>
      </c>
      <c r="H138" s="197">
        <v>534907</v>
      </c>
      <c r="I138" s="197">
        <v>30736.12</v>
      </c>
      <c r="J138" s="197">
        <v>1758964</v>
      </c>
      <c r="K138" s="197">
        <v>1477079.35</v>
      </c>
      <c r="L138" s="197">
        <v>801519</v>
      </c>
      <c r="M138" s="197">
        <v>7950</v>
      </c>
      <c r="N138" s="197">
        <v>78284</v>
      </c>
      <c r="O138" s="197">
        <v>279347</v>
      </c>
      <c r="P138" s="197"/>
      <c r="Q138" s="198">
        <v>42748775.469999999</v>
      </c>
    </row>
    <row r="141" spans="2:17" x14ac:dyDescent="0.25">
      <c r="B141" t="s">
        <v>334</v>
      </c>
    </row>
  </sheetData>
  <mergeCells count="7">
    <mergeCell ref="B5:B6"/>
    <mergeCell ref="C5:C6"/>
    <mergeCell ref="D5:D6"/>
    <mergeCell ref="Q5:Q6"/>
    <mergeCell ref="E5:H5"/>
    <mergeCell ref="I5:L5"/>
    <mergeCell ref="M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6"/>
  <sheetViews>
    <sheetView topLeftCell="A169" workbookViewId="0">
      <selection activeCell="D200" sqref="D200"/>
    </sheetView>
  </sheetViews>
  <sheetFormatPr baseColWidth="10" defaultRowHeight="15" x14ac:dyDescent="0.25"/>
  <cols>
    <col min="2" max="2" width="13.140625" customWidth="1"/>
    <col min="4" max="4" width="23.5703125" customWidth="1"/>
    <col min="6" max="6" width="13.42578125" customWidth="1"/>
    <col min="8" max="8" width="14.140625" customWidth="1"/>
  </cols>
  <sheetData>
    <row r="2" spans="2:17" ht="15.75" x14ac:dyDescent="0.3">
      <c r="D2" s="1" t="s">
        <v>312</v>
      </c>
    </row>
    <row r="3" spans="2:17" ht="15.75" thickBot="1" x14ac:dyDescent="0.3"/>
    <row r="4" spans="2:17" ht="62.25" customHeight="1" x14ac:dyDescent="0.25">
      <c r="B4" s="14" t="s">
        <v>0</v>
      </c>
      <c r="C4" s="15" t="s">
        <v>1</v>
      </c>
      <c r="D4" s="13" t="s">
        <v>110</v>
      </c>
      <c r="E4" s="13" t="s">
        <v>244</v>
      </c>
      <c r="F4" s="13" t="s">
        <v>245</v>
      </c>
      <c r="G4" s="13" t="s">
        <v>246</v>
      </c>
      <c r="H4" s="13" t="s">
        <v>247</v>
      </c>
      <c r="I4" s="13" t="s">
        <v>248</v>
      </c>
      <c r="J4" s="13" t="s">
        <v>249</v>
      </c>
      <c r="K4" s="13" t="s">
        <v>250</v>
      </c>
      <c r="L4" s="13" t="s">
        <v>251</v>
      </c>
      <c r="M4" s="13" t="s">
        <v>252</v>
      </c>
      <c r="N4" s="13" t="s">
        <v>253</v>
      </c>
      <c r="O4" s="13" t="s">
        <v>254</v>
      </c>
      <c r="P4" s="13" t="s">
        <v>255</v>
      </c>
      <c r="Q4" s="172" t="s">
        <v>333</v>
      </c>
    </row>
    <row r="5" spans="2:17" x14ac:dyDescent="0.25">
      <c r="B5" s="16" t="s">
        <v>2</v>
      </c>
      <c r="C5" s="17" t="s">
        <v>3</v>
      </c>
      <c r="D5" s="139" t="s">
        <v>262</v>
      </c>
      <c r="E5" s="140"/>
      <c r="F5" s="140"/>
      <c r="G5" s="140"/>
      <c r="H5" s="140"/>
      <c r="I5" s="140">
        <v>1</v>
      </c>
      <c r="J5" s="140"/>
      <c r="K5" s="140">
        <v>2</v>
      </c>
      <c r="L5" s="140"/>
      <c r="M5" s="140"/>
      <c r="N5" s="140"/>
      <c r="O5" s="140">
        <v>4</v>
      </c>
      <c r="P5" s="140"/>
      <c r="Q5" s="141">
        <v>7</v>
      </c>
    </row>
    <row r="6" spans="2:17" x14ac:dyDescent="0.25">
      <c r="B6" s="16"/>
      <c r="C6" s="17"/>
      <c r="D6" s="142" t="s">
        <v>263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2:17" x14ac:dyDescent="0.25">
      <c r="B7" s="16"/>
      <c r="C7" s="17"/>
      <c r="D7" s="145" t="s">
        <v>264</v>
      </c>
      <c r="E7" s="146"/>
      <c r="F7" s="146"/>
      <c r="G7" s="146"/>
      <c r="H7" s="146"/>
      <c r="I7" s="146">
        <v>3.48</v>
      </c>
      <c r="J7" s="146"/>
      <c r="K7" s="146"/>
      <c r="L7" s="146"/>
      <c r="M7" s="146"/>
      <c r="N7" s="146"/>
      <c r="O7" s="146"/>
      <c r="P7" s="146"/>
      <c r="Q7" s="147">
        <v>3.48</v>
      </c>
    </row>
    <row r="8" spans="2:17" x14ac:dyDescent="0.25">
      <c r="B8" s="16"/>
      <c r="C8" s="17" t="s">
        <v>4</v>
      </c>
      <c r="D8" s="139" t="s">
        <v>262</v>
      </c>
      <c r="E8" s="140"/>
      <c r="F8" s="140"/>
      <c r="G8" s="140"/>
      <c r="H8" s="140"/>
      <c r="I8" s="140"/>
      <c r="J8" s="140"/>
      <c r="K8" s="140">
        <v>25</v>
      </c>
      <c r="L8" s="140">
        <v>10</v>
      </c>
      <c r="M8" s="140"/>
      <c r="N8" s="140"/>
      <c r="O8" s="140"/>
      <c r="P8" s="140"/>
      <c r="Q8" s="141">
        <v>35</v>
      </c>
    </row>
    <row r="9" spans="2:17" x14ac:dyDescent="0.25">
      <c r="B9" s="16"/>
      <c r="C9" s="17"/>
      <c r="D9" s="142" t="s">
        <v>263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4"/>
    </row>
    <row r="10" spans="2:17" x14ac:dyDescent="0.25">
      <c r="B10" s="16"/>
      <c r="C10" s="17"/>
      <c r="D10" s="145" t="s">
        <v>264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</row>
    <row r="11" spans="2:17" x14ac:dyDescent="0.25">
      <c r="B11" s="16"/>
      <c r="C11" s="17" t="s">
        <v>5</v>
      </c>
      <c r="D11" s="139" t="s">
        <v>262</v>
      </c>
      <c r="E11" s="140"/>
      <c r="F11" s="140"/>
      <c r="G11" s="140"/>
      <c r="H11" s="140"/>
      <c r="I11" s="140"/>
      <c r="J11" s="140"/>
      <c r="K11" s="140">
        <v>11</v>
      </c>
      <c r="L11" s="140">
        <v>11</v>
      </c>
      <c r="M11" s="140"/>
      <c r="N11" s="140"/>
      <c r="O11" s="140"/>
      <c r="P11" s="140"/>
      <c r="Q11" s="141">
        <v>22</v>
      </c>
    </row>
    <row r="12" spans="2:17" x14ac:dyDescent="0.25">
      <c r="B12" s="16"/>
      <c r="C12" s="17"/>
      <c r="D12" s="142" t="s">
        <v>263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4"/>
    </row>
    <row r="13" spans="2:17" x14ac:dyDescent="0.25">
      <c r="B13" s="16"/>
      <c r="C13" s="17"/>
      <c r="D13" s="145" t="s">
        <v>264</v>
      </c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7"/>
    </row>
    <row r="14" spans="2:17" x14ac:dyDescent="0.25">
      <c r="B14" s="16"/>
      <c r="C14" s="17" t="s">
        <v>6</v>
      </c>
      <c r="D14" s="139" t="s">
        <v>262</v>
      </c>
      <c r="E14" s="140"/>
      <c r="F14" s="140"/>
      <c r="G14" s="140"/>
      <c r="H14" s="140"/>
      <c r="I14" s="140">
        <v>11</v>
      </c>
      <c r="J14" s="140">
        <v>5</v>
      </c>
      <c r="K14" s="140">
        <v>17</v>
      </c>
      <c r="L14" s="140">
        <v>1</v>
      </c>
      <c r="M14" s="140"/>
      <c r="N14" s="140"/>
      <c r="O14" s="140">
        <v>23</v>
      </c>
      <c r="P14" s="140"/>
      <c r="Q14" s="141">
        <v>57</v>
      </c>
    </row>
    <row r="15" spans="2:17" x14ac:dyDescent="0.25">
      <c r="B15" s="16"/>
      <c r="C15" s="17"/>
      <c r="D15" s="142" t="s">
        <v>263</v>
      </c>
      <c r="E15" s="143"/>
      <c r="F15" s="143"/>
      <c r="G15" s="143"/>
      <c r="H15" s="143"/>
      <c r="I15" s="143">
        <v>284.72000000000003</v>
      </c>
      <c r="J15" s="143"/>
      <c r="K15" s="143"/>
      <c r="L15" s="143"/>
      <c r="M15" s="143"/>
      <c r="N15" s="143"/>
      <c r="O15" s="143"/>
      <c r="P15" s="143"/>
      <c r="Q15" s="144">
        <v>284.72000000000003</v>
      </c>
    </row>
    <row r="16" spans="2:17" x14ac:dyDescent="0.25">
      <c r="B16" s="16"/>
      <c r="C16" s="17"/>
      <c r="D16" s="145" t="s">
        <v>264</v>
      </c>
      <c r="E16" s="146"/>
      <c r="F16" s="146"/>
      <c r="G16" s="146"/>
      <c r="H16" s="146"/>
      <c r="I16" s="146">
        <v>45.76</v>
      </c>
      <c r="J16" s="146"/>
      <c r="K16" s="146"/>
      <c r="L16" s="146"/>
      <c r="M16" s="146"/>
      <c r="N16" s="146"/>
      <c r="O16" s="146"/>
      <c r="P16" s="146"/>
      <c r="Q16" s="147">
        <v>45.76</v>
      </c>
    </row>
    <row r="17" spans="2:17" x14ac:dyDescent="0.25">
      <c r="B17" s="16"/>
      <c r="C17" s="17" t="s">
        <v>7</v>
      </c>
      <c r="D17" s="139" t="s">
        <v>262</v>
      </c>
      <c r="E17" s="140"/>
      <c r="F17" s="140"/>
      <c r="G17" s="140"/>
      <c r="H17" s="140"/>
      <c r="I17" s="140"/>
      <c r="J17" s="140"/>
      <c r="K17" s="140">
        <v>9</v>
      </c>
      <c r="L17" s="140">
        <v>24</v>
      </c>
      <c r="M17" s="140"/>
      <c r="N17" s="140"/>
      <c r="O17" s="140"/>
      <c r="P17" s="140"/>
      <c r="Q17" s="141">
        <v>33</v>
      </c>
    </row>
    <row r="18" spans="2:17" x14ac:dyDescent="0.25">
      <c r="B18" s="16"/>
      <c r="C18" s="17"/>
      <c r="D18" s="142" t="s">
        <v>263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</row>
    <row r="19" spans="2:17" x14ac:dyDescent="0.25">
      <c r="B19" s="16"/>
      <c r="C19" s="17"/>
      <c r="D19" s="145" t="s">
        <v>264</v>
      </c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7"/>
    </row>
    <row r="20" spans="2:17" x14ac:dyDescent="0.25">
      <c r="B20" s="16"/>
      <c r="C20" s="17" t="s">
        <v>8</v>
      </c>
      <c r="D20" s="139" t="s">
        <v>262</v>
      </c>
      <c r="E20" s="140"/>
      <c r="F20" s="140"/>
      <c r="G20" s="140"/>
      <c r="H20" s="140"/>
      <c r="I20" s="140">
        <v>23</v>
      </c>
      <c r="J20" s="140"/>
      <c r="K20" s="140">
        <v>27</v>
      </c>
      <c r="L20" s="140">
        <v>15</v>
      </c>
      <c r="M20" s="140"/>
      <c r="N20" s="140"/>
      <c r="O20" s="140">
        <v>3</v>
      </c>
      <c r="P20" s="140"/>
      <c r="Q20" s="141">
        <v>68</v>
      </c>
    </row>
    <row r="21" spans="2:17" x14ac:dyDescent="0.25">
      <c r="B21" s="16"/>
      <c r="C21" s="17"/>
      <c r="D21" s="142" t="s">
        <v>263</v>
      </c>
      <c r="E21" s="143"/>
      <c r="F21" s="143"/>
      <c r="G21" s="143"/>
      <c r="H21" s="143"/>
      <c r="I21" s="143">
        <v>289.11</v>
      </c>
      <c r="J21" s="143"/>
      <c r="K21" s="143"/>
      <c r="L21" s="143"/>
      <c r="M21" s="143"/>
      <c r="N21" s="143"/>
      <c r="O21" s="143"/>
      <c r="P21" s="143"/>
      <c r="Q21" s="144">
        <v>289.11</v>
      </c>
    </row>
    <row r="22" spans="2:17" x14ac:dyDescent="0.25">
      <c r="B22" s="16"/>
      <c r="C22" s="17"/>
      <c r="D22" s="145" t="s">
        <v>264</v>
      </c>
      <c r="E22" s="146"/>
      <c r="F22" s="146"/>
      <c r="G22" s="146"/>
      <c r="H22" s="146"/>
      <c r="I22" s="146">
        <v>123.52</v>
      </c>
      <c r="J22" s="146"/>
      <c r="K22" s="146"/>
      <c r="L22" s="146"/>
      <c r="M22" s="146"/>
      <c r="N22" s="146"/>
      <c r="O22" s="146"/>
      <c r="P22" s="146"/>
      <c r="Q22" s="147">
        <v>123.52</v>
      </c>
    </row>
    <row r="23" spans="2:17" x14ac:dyDescent="0.25">
      <c r="B23" s="16"/>
      <c r="C23" s="17" t="s">
        <v>9</v>
      </c>
      <c r="D23" s="139" t="s">
        <v>262</v>
      </c>
      <c r="E23" s="140"/>
      <c r="F23" s="140"/>
      <c r="G23" s="140"/>
      <c r="H23" s="140"/>
      <c r="I23" s="140">
        <v>1</v>
      </c>
      <c r="J23" s="140"/>
      <c r="K23" s="140">
        <v>19</v>
      </c>
      <c r="L23" s="140">
        <v>7</v>
      </c>
      <c r="M23" s="140"/>
      <c r="N23" s="140"/>
      <c r="O23" s="140"/>
      <c r="P23" s="140"/>
      <c r="Q23" s="141">
        <v>27</v>
      </c>
    </row>
    <row r="24" spans="2:17" x14ac:dyDescent="0.25">
      <c r="B24" s="16"/>
      <c r="C24" s="17"/>
      <c r="D24" s="142" t="s">
        <v>263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</row>
    <row r="25" spans="2:17" x14ac:dyDescent="0.25">
      <c r="B25" s="16"/>
      <c r="C25" s="17"/>
      <c r="D25" s="145" t="s">
        <v>264</v>
      </c>
      <c r="E25" s="146"/>
      <c r="F25" s="146"/>
      <c r="G25" s="146"/>
      <c r="H25" s="146"/>
      <c r="I25" s="146">
        <v>7.28</v>
      </c>
      <c r="J25" s="146"/>
      <c r="K25" s="146"/>
      <c r="L25" s="146"/>
      <c r="M25" s="146"/>
      <c r="N25" s="146"/>
      <c r="O25" s="146"/>
      <c r="P25" s="146"/>
      <c r="Q25" s="147">
        <v>7.28</v>
      </c>
    </row>
    <row r="26" spans="2:17" x14ac:dyDescent="0.25">
      <c r="B26" s="16"/>
      <c r="C26" s="17" t="s">
        <v>10</v>
      </c>
      <c r="D26" s="139" t="s">
        <v>262</v>
      </c>
      <c r="E26" s="140"/>
      <c r="F26" s="140"/>
      <c r="G26" s="140"/>
      <c r="H26" s="140"/>
      <c r="I26" s="140"/>
      <c r="J26" s="140">
        <v>5</v>
      </c>
      <c r="K26" s="140">
        <v>15</v>
      </c>
      <c r="L26" s="140">
        <v>11</v>
      </c>
      <c r="M26" s="140"/>
      <c r="N26" s="140"/>
      <c r="O26" s="140"/>
      <c r="P26" s="140"/>
      <c r="Q26" s="141">
        <v>31</v>
      </c>
    </row>
    <row r="27" spans="2:17" x14ac:dyDescent="0.25">
      <c r="B27" s="16"/>
      <c r="C27" s="17"/>
      <c r="D27" s="142" t="s">
        <v>263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4"/>
    </row>
    <row r="28" spans="2:17" x14ac:dyDescent="0.25">
      <c r="B28" s="16"/>
      <c r="C28" s="17"/>
      <c r="D28" s="145" t="s">
        <v>264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7"/>
    </row>
    <row r="29" spans="2:17" x14ac:dyDescent="0.25">
      <c r="B29" s="148" t="s">
        <v>257</v>
      </c>
      <c r="C29" s="149"/>
      <c r="D29" s="149"/>
      <c r="E29" s="150"/>
      <c r="F29" s="150"/>
      <c r="G29" s="150"/>
      <c r="H29" s="150"/>
      <c r="I29" s="150">
        <v>36</v>
      </c>
      <c r="J29" s="150">
        <v>10</v>
      </c>
      <c r="K29" s="150">
        <v>125</v>
      </c>
      <c r="L29" s="150">
        <v>79</v>
      </c>
      <c r="M29" s="150"/>
      <c r="N29" s="150"/>
      <c r="O29" s="150">
        <v>30</v>
      </c>
      <c r="P29" s="150"/>
      <c r="Q29" s="151">
        <v>280</v>
      </c>
    </row>
    <row r="30" spans="2:17" x14ac:dyDescent="0.25">
      <c r="B30" s="152" t="s">
        <v>258</v>
      </c>
      <c r="C30" s="153"/>
      <c r="D30" s="153"/>
      <c r="E30" s="154"/>
      <c r="F30" s="154"/>
      <c r="G30" s="154"/>
      <c r="H30" s="154"/>
      <c r="I30" s="154">
        <v>573.83000000000004</v>
      </c>
      <c r="J30" s="154"/>
      <c r="K30" s="154"/>
      <c r="L30" s="154"/>
      <c r="M30" s="154"/>
      <c r="N30" s="154"/>
      <c r="O30" s="154"/>
      <c r="P30" s="154"/>
      <c r="Q30" s="155">
        <v>573.83000000000004</v>
      </c>
    </row>
    <row r="31" spans="2:17" x14ac:dyDescent="0.25">
      <c r="B31" s="156" t="s">
        <v>297</v>
      </c>
      <c r="C31" s="157"/>
      <c r="D31" s="157"/>
      <c r="E31" s="158"/>
      <c r="F31" s="158"/>
      <c r="G31" s="158"/>
      <c r="H31" s="158"/>
      <c r="I31" s="158">
        <v>180.04</v>
      </c>
      <c r="J31" s="158"/>
      <c r="K31" s="158"/>
      <c r="L31" s="158"/>
      <c r="M31" s="158"/>
      <c r="N31" s="158"/>
      <c r="O31" s="158"/>
      <c r="P31" s="158"/>
      <c r="Q31" s="159">
        <v>180.04</v>
      </c>
    </row>
    <row r="32" spans="2:17" x14ac:dyDescent="0.25">
      <c r="B32" s="16" t="s">
        <v>12</v>
      </c>
      <c r="C32" s="17" t="s">
        <v>13</v>
      </c>
      <c r="D32" s="139" t="s">
        <v>262</v>
      </c>
      <c r="E32" s="140"/>
      <c r="F32" s="140">
        <v>19</v>
      </c>
      <c r="G32" s="140">
        <v>19</v>
      </c>
      <c r="H32" s="140"/>
      <c r="I32" s="140"/>
      <c r="J32" s="140">
        <v>21</v>
      </c>
      <c r="K32" s="140"/>
      <c r="L32" s="140"/>
      <c r="M32" s="140"/>
      <c r="N32" s="140"/>
      <c r="O32" s="140"/>
      <c r="P32" s="140">
        <v>44</v>
      </c>
      <c r="Q32" s="141">
        <v>103</v>
      </c>
    </row>
    <row r="33" spans="2:17" x14ac:dyDescent="0.25">
      <c r="B33" s="16"/>
      <c r="C33" s="17"/>
      <c r="D33" s="142" t="s">
        <v>263</v>
      </c>
      <c r="E33" s="143">
        <v>350.5</v>
      </c>
      <c r="F33" s="143">
        <v>1535.8</v>
      </c>
      <c r="G33" s="143">
        <v>6049</v>
      </c>
      <c r="H33" s="143"/>
      <c r="I33" s="143"/>
      <c r="J33" s="143">
        <v>22</v>
      </c>
      <c r="K33" s="143"/>
      <c r="L33" s="143"/>
      <c r="M33" s="143"/>
      <c r="N33" s="143">
        <v>180.6</v>
      </c>
      <c r="O33" s="143"/>
      <c r="P33" s="143">
        <v>1354.9</v>
      </c>
      <c r="Q33" s="144">
        <v>9492.8000000000011</v>
      </c>
    </row>
    <row r="34" spans="2:17" x14ac:dyDescent="0.25">
      <c r="B34" s="16"/>
      <c r="C34" s="17"/>
      <c r="D34" s="145" t="s">
        <v>264</v>
      </c>
      <c r="E34" s="146">
        <v>1021.1</v>
      </c>
      <c r="F34" s="146">
        <v>249.7</v>
      </c>
      <c r="G34" s="146">
        <v>284.39999999999998</v>
      </c>
      <c r="H34" s="146"/>
      <c r="I34" s="146"/>
      <c r="J34" s="146">
        <v>184.6</v>
      </c>
      <c r="K34" s="146"/>
      <c r="L34" s="146"/>
      <c r="M34" s="146"/>
      <c r="N34" s="146">
        <v>1149</v>
      </c>
      <c r="O34" s="146"/>
      <c r="P34" s="146">
        <v>412.3</v>
      </c>
      <c r="Q34" s="147">
        <v>3301.1</v>
      </c>
    </row>
    <row r="35" spans="2:17" x14ac:dyDescent="0.25">
      <c r="B35" s="16"/>
      <c r="C35" s="17" t="s">
        <v>14</v>
      </c>
      <c r="D35" s="139" t="s">
        <v>262</v>
      </c>
      <c r="E35" s="140"/>
      <c r="F35" s="140">
        <v>9</v>
      </c>
      <c r="G35" s="140">
        <v>4</v>
      </c>
      <c r="H35" s="140"/>
      <c r="I35" s="140"/>
      <c r="J35" s="140">
        <v>9</v>
      </c>
      <c r="K35" s="140"/>
      <c r="L35" s="140"/>
      <c r="M35" s="140"/>
      <c r="N35" s="140"/>
      <c r="O35" s="140"/>
      <c r="P35" s="140">
        <v>26</v>
      </c>
      <c r="Q35" s="141">
        <v>48</v>
      </c>
    </row>
    <row r="36" spans="2:17" x14ac:dyDescent="0.25">
      <c r="B36" s="16"/>
      <c r="C36" s="17"/>
      <c r="D36" s="142" t="s">
        <v>263</v>
      </c>
      <c r="E36" s="143">
        <v>252.9</v>
      </c>
      <c r="F36" s="143">
        <v>925.2</v>
      </c>
      <c r="G36" s="143">
        <v>325.10000000000002</v>
      </c>
      <c r="H36" s="143"/>
      <c r="I36" s="143"/>
      <c r="J36" s="143"/>
      <c r="K36" s="143"/>
      <c r="L36" s="143"/>
      <c r="M36" s="143"/>
      <c r="N36" s="143">
        <v>55.8</v>
      </c>
      <c r="O36" s="143"/>
      <c r="P36" s="143">
        <v>147.6</v>
      </c>
      <c r="Q36" s="144">
        <v>1706.6000000000001</v>
      </c>
    </row>
    <row r="37" spans="2:17" x14ac:dyDescent="0.25">
      <c r="B37" s="16"/>
      <c r="C37" s="17"/>
      <c r="D37" s="145" t="s">
        <v>264</v>
      </c>
      <c r="E37" s="146">
        <v>329.7</v>
      </c>
      <c r="F37" s="146">
        <v>107.5</v>
      </c>
      <c r="G37" s="146">
        <v>39.6</v>
      </c>
      <c r="H37" s="146"/>
      <c r="I37" s="146"/>
      <c r="J37" s="146">
        <v>61</v>
      </c>
      <c r="K37" s="146"/>
      <c r="L37" s="146"/>
      <c r="M37" s="146"/>
      <c r="N37" s="146">
        <v>1171.8</v>
      </c>
      <c r="O37" s="146"/>
      <c r="P37" s="146">
        <v>385.2</v>
      </c>
      <c r="Q37" s="147">
        <v>2094.7999999999997</v>
      </c>
    </row>
    <row r="38" spans="2:17" x14ac:dyDescent="0.25">
      <c r="B38" s="16"/>
      <c r="C38" s="17" t="s">
        <v>15</v>
      </c>
      <c r="D38" s="139" t="s">
        <v>262</v>
      </c>
      <c r="E38" s="140"/>
      <c r="F38" s="140">
        <v>5</v>
      </c>
      <c r="G38" s="140">
        <v>30</v>
      </c>
      <c r="H38" s="140"/>
      <c r="I38" s="140"/>
      <c r="J38" s="140">
        <v>1</v>
      </c>
      <c r="K38" s="140"/>
      <c r="L38" s="140"/>
      <c r="M38" s="140"/>
      <c r="N38" s="140"/>
      <c r="O38" s="140"/>
      <c r="P38" s="140">
        <v>18</v>
      </c>
      <c r="Q38" s="141">
        <v>54</v>
      </c>
    </row>
    <row r="39" spans="2:17" x14ac:dyDescent="0.25">
      <c r="B39" s="16"/>
      <c r="C39" s="17"/>
      <c r="D39" s="142" t="s">
        <v>263</v>
      </c>
      <c r="E39" s="143">
        <v>419.2</v>
      </c>
      <c r="F39" s="143">
        <v>8555.2999999999993</v>
      </c>
      <c r="G39" s="143">
        <v>3224.9</v>
      </c>
      <c r="H39" s="143"/>
      <c r="I39" s="143"/>
      <c r="J39" s="143"/>
      <c r="K39" s="143"/>
      <c r="L39" s="143"/>
      <c r="M39" s="143"/>
      <c r="N39" s="143"/>
      <c r="O39" s="143"/>
      <c r="P39" s="143">
        <v>719.3</v>
      </c>
      <c r="Q39" s="144">
        <v>12918.699999999999</v>
      </c>
    </row>
    <row r="40" spans="2:17" x14ac:dyDescent="0.25">
      <c r="B40" s="16"/>
      <c r="C40" s="17"/>
      <c r="D40" s="145" t="s">
        <v>264</v>
      </c>
      <c r="E40" s="146">
        <v>1417.1</v>
      </c>
      <c r="F40" s="146">
        <v>534.29999999999995</v>
      </c>
      <c r="G40" s="146">
        <v>235.3</v>
      </c>
      <c r="H40" s="146"/>
      <c r="I40" s="146"/>
      <c r="J40" s="146">
        <v>0.8</v>
      </c>
      <c r="K40" s="146"/>
      <c r="L40" s="146"/>
      <c r="M40" s="146"/>
      <c r="N40" s="146">
        <v>332</v>
      </c>
      <c r="O40" s="146"/>
      <c r="P40" s="146">
        <v>111.1</v>
      </c>
      <c r="Q40" s="147">
        <v>2630.6</v>
      </c>
    </row>
    <row r="41" spans="2:17" x14ac:dyDescent="0.25">
      <c r="B41" s="148" t="s">
        <v>259</v>
      </c>
      <c r="C41" s="149"/>
      <c r="D41" s="149"/>
      <c r="E41" s="150"/>
      <c r="F41" s="150">
        <v>33</v>
      </c>
      <c r="G41" s="150">
        <v>53</v>
      </c>
      <c r="H41" s="150"/>
      <c r="I41" s="150"/>
      <c r="J41" s="150">
        <v>31</v>
      </c>
      <c r="K41" s="150"/>
      <c r="L41" s="150"/>
      <c r="M41" s="150"/>
      <c r="N41" s="150"/>
      <c r="O41" s="150"/>
      <c r="P41" s="150">
        <v>88</v>
      </c>
      <c r="Q41" s="151">
        <v>205</v>
      </c>
    </row>
    <row r="42" spans="2:17" x14ac:dyDescent="0.25">
      <c r="B42" s="152" t="s">
        <v>260</v>
      </c>
      <c r="C42" s="153"/>
      <c r="D42" s="153"/>
      <c r="E42" s="154">
        <v>1022.5999999999999</v>
      </c>
      <c r="F42" s="154">
        <v>11016.3</v>
      </c>
      <c r="G42" s="154">
        <v>9599</v>
      </c>
      <c r="H42" s="154"/>
      <c r="I42" s="154"/>
      <c r="J42" s="154">
        <v>22</v>
      </c>
      <c r="K42" s="154"/>
      <c r="L42" s="154"/>
      <c r="M42" s="154"/>
      <c r="N42" s="154">
        <v>236.39999999999998</v>
      </c>
      <c r="O42" s="154"/>
      <c r="P42" s="154">
        <v>2221.8000000000002</v>
      </c>
      <c r="Q42" s="155">
        <v>24118.1</v>
      </c>
    </row>
    <row r="43" spans="2:17" x14ac:dyDescent="0.25">
      <c r="B43" s="156" t="s">
        <v>261</v>
      </c>
      <c r="C43" s="157"/>
      <c r="D43" s="157"/>
      <c r="E43" s="158">
        <v>2767.8999999999996</v>
      </c>
      <c r="F43" s="158">
        <v>891.5</v>
      </c>
      <c r="G43" s="158">
        <v>559.29999999999995</v>
      </c>
      <c r="H43" s="158"/>
      <c r="I43" s="158"/>
      <c r="J43" s="158">
        <v>246.4</v>
      </c>
      <c r="K43" s="158"/>
      <c r="L43" s="158"/>
      <c r="M43" s="158"/>
      <c r="N43" s="158">
        <v>2652.8</v>
      </c>
      <c r="O43" s="158"/>
      <c r="P43" s="158">
        <v>908.6</v>
      </c>
      <c r="Q43" s="159">
        <v>8026.5</v>
      </c>
    </row>
    <row r="44" spans="2:17" x14ac:dyDescent="0.25">
      <c r="B44" s="16" t="s">
        <v>17</v>
      </c>
      <c r="C44" s="17" t="s">
        <v>17</v>
      </c>
      <c r="D44" s="139" t="s">
        <v>262</v>
      </c>
      <c r="E44" s="140"/>
      <c r="F44" s="140"/>
      <c r="G44" s="140"/>
      <c r="H44" s="140"/>
      <c r="I44" s="140"/>
      <c r="J44" s="140"/>
      <c r="K44" s="140"/>
      <c r="L44" s="140">
        <v>1</v>
      </c>
      <c r="M44" s="140"/>
      <c r="N44" s="140">
        <v>2</v>
      </c>
      <c r="O44" s="140"/>
      <c r="P44" s="140"/>
      <c r="Q44" s="141">
        <v>3</v>
      </c>
    </row>
    <row r="45" spans="2:17" x14ac:dyDescent="0.25">
      <c r="B45" s="16"/>
      <c r="C45" s="17"/>
      <c r="D45" s="142" t="s">
        <v>263</v>
      </c>
      <c r="E45" s="143"/>
      <c r="F45" s="143"/>
      <c r="G45" s="143"/>
      <c r="H45" s="143"/>
      <c r="I45" s="143"/>
      <c r="J45" s="143"/>
      <c r="K45" s="143"/>
      <c r="L45" s="143">
        <v>40</v>
      </c>
      <c r="M45" s="143"/>
      <c r="N45" s="143">
        <v>110</v>
      </c>
      <c r="O45" s="143"/>
      <c r="P45" s="143"/>
      <c r="Q45" s="144">
        <v>150</v>
      </c>
    </row>
    <row r="46" spans="2:17" x14ac:dyDescent="0.25">
      <c r="B46" s="16"/>
      <c r="C46" s="17"/>
      <c r="D46" s="145" t="s">
        <v>264</v>
      </c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7"/>
    </row>
    <row r="47" spans="2:17" x14ac:dyDescent="0.25">
      <c r="B47" s="148" t="s">
        <v>298</v>
      </c>
      <c r="C47" s="149"/>
      <c r="D47" s="149"/>
      <c r="E47" s="150"/>
      <c r="F47" s="150"/>
      <c r="G47" s="150"/>
      <c r="H47" s="150"/>
      <c r="I47" s="150"/>
      <c r="J47" s="150"/>
      <c r="K47" s="150"/>
      <c r="L47" s="150">
        <v>1</v>
      </c>
      <c r="M47" s="150"/>
      <c r="N47" s="150">
        <v>2</v>
      </c>
      <c r="O47" s="150"/>
      <c r="P47" s="150"/>
      <c r="Q47" s="151">
        <v>3</v>
      </c>
    </row>
    <row r="48" spans="2:17" x14ac:dyDescent="0.25">
      <c r="B48" s="152" t="s">
        <v>299</v>
      </c>
      <c r="C48" s="153"/>
      <c r="D48" s="153"/>
      <c r="E48" s="154"/>
      <c r="F48" s="154"/>
      <c r="G48" s="154"/>
      <c r="H48" s="154"/>
      <c r="I48" s="154"/>
      <c r="J48" s="154"/>
      <c r="K48" s="154"/>
      <c r="L48" s="154">
        <v>40</v>
      </c>
      <c r="M48" s="154"/>
      <c r="N48" s="154">
        <v>110</v>
      </c>
      <c r="O48" s="154"/>
      <c r="P48" s="154"/>
      <c r="Q48" s="155">
        <v>150</v>
      </c>
    </row>
    <row r="49" spans="2:17" x14ac:dyDescent="0.25">
      <c r="B49" s="156" t="s">
        <v>300</v>
      </c>
      <c r="C49" s="157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9"/>
    </row>
    <row r="50" spans="2:17" x14ac:dyDescent="0.25">
      <c r="B50" s="16" t="s">
        <v>19</v>
      </c>
      <c r="C50" s="17" t="s">
        <v>20</v>
      </c>
      <c r="D50" s="139" t="s">
        <v>262</v>
      </c>
      <c r="E50" s="140"/>
      <c r="F50" s="140">
        <v>1</v>
      </c>
      <c r="G50" s="140"/>
      <c r="H50" s="140"/>
      <c r="I50" s="140"/>
      <c r="J50" s="140"/>
      <c r="K50" s="140"/>
      <c r="L50" s="140">
        <v>1</v>
      </c>
      <c r="M50" s="140"/>
      <c r="N50" s="140"/>
      <c r="O50" s="140"/>
      <c r="P50" s="140">
        <v>2</v>
      </c>
      <c r="Q50" s="141">
        <v>4</v>
      </c>
    </row>
    <row r="51" spans="2:17" x14ac:dyDescent="0.25">
      <c r="B51" s="16"/>
      <c r="C51" s="17"/>
      <c r="D51" s="142" t="s">
        <v>263</v>
      </c>
      <c r="E51" s="143"/>
      <c r="F51" s="143"/>
      <c r="G51" s="143"/>
      <c r="H51" s="143"/>
      <c r="I51" s="143"/>
      <c r="J51" s="143"/>
      <c r="K51" s="143"/>
      <c r="L51" s="143">
        <v>52.47</v>
      </c>
      <c r="M51" s="143"/>
      <c r="N51" s="143"/>
      <c r="O51" s="143"/>
      <c r="P51" s="143"/>
      <c r="Q51" s="144">
        <v>52.47</v>
      </c>
    </row>
    <row r="52" spans="2:17" x14ac:dyDescent="0.25">
      <c r="B52" s="16"/>
      <c r="C52" s="17"/>
      <c r="D52" s="145" t="s">
        <v>264</v>
      </c>
      <c r="E52" s="146"/>
      <c r="F52" s="146">
        <v>14.42</v>
      </c>
      <c r="G52" s="146"/>
      <c r="H52" s="146"/>
      <c r="I52" s="146"/>
      <c r="J52" s="146"/>
      <c r="K52" s="146"/>
      <c r="L52" s="146"/>
      <c r="M52" s="146"/>
      <c r="N52" s="146"/>
      <c r="O52" s="146"/>
      <c r="P52" s="146">
        <v>16.260000000000002</v>
      </c>
      <c r="Q52" s="147">
        <v>30.68</v>
      </c>
    </row>
    <row r="53" spans="2:17" x14ac:dyDescent="0.25">
      <c r="B53" s="16"/>
      <c r="C53" s="17" t="s">
        <v>21</v>
      </c>
      <c r="D53" s="139" t="s">
        <v>262</v>
      </c>
      <c r="E53" s="140">
        <v>10</v>
      </c>
      <c r="F53" s="140">
        <v>4</v>
      </c>
      <c r="G53" s="140"/>
      <c r="H53" s="140"/>
      <c r="I53" s="140"/>
      <c r="J53" s="140"/>
      <c r="K53" s="140"/>
      <c r="L53" s="140">
        <v>1</v>
      </c>
      <c r="M53" s="140"/>
      <c r="N53" s="140"/>
      <c r="O53" s="140"/>
      <c r="P53" s="140">
        <v>15</v>
      </c>
      <c r="Q53" s="141">
        <v>30</v>
      </c>
    </row>
    <row r="54" spans="2:17" x14ac:dyDescent="0.25">
      <c r="B54" s="16"/>
      <c r="C54" s="17"/>
      <c r="D54" s="142" t="s">
        <v>263</v>
      </c>
      <c r="E54" s="143"/>
      <c r="F54" s="143"/>
      <c r="G54" s="143"/>
      <c r="H54" s="143"/>
      <c r="I54" s="143"/>
      <c r="J54" s="143"/>
      <c r="K54" s="143"/>
      <c r="L54" s="143">
        <v>31.06</v>
      </c>
      <c r="M54" s="143"/>
      <c r="N54" s="143"/>
      <c r="O54" s="143"/>
      <c r="P54" s="143"/>
      <c r="Q54" s="144">
        <v>31.06</v>
      </c>
    </row>
    <row r="55" spans="2:17" x14ac:dyDescent="0.25">
      <c r="B55" s="16"/>
      <c r="C55" s="17"/>
      <c r="D55" s="145" t="s">
        <v>264</v>
      </c>
      <c r="E55" s="146">
        <v>193.93</v>
      </c>
      <c r="F55" s="146">
        <v>38.950000000000003</v>
      </c>
      <c r="G55" s="146"/>
      <c r="H55" s="146"/>
      <c r="I55" s="146"/>
      <c r="J55" s="146"/>
      <c r="K55" s="146"/>
      <c r="L55" s="146"/>
      <c r="M55" s="146"/>
      <c r="N55" s="146"/>
      <c r="O55" s="146"/>
      <c r="P55" s="146">
        <v>117.13</v>
      </c>
      <c r="Q55" s="147">
        <v>350.01</v>
      </c>
    </row>
    <row r="56" spans="2:17" x14ac:dyDescent="0.25">
      <c r="B56" s="16"/>
      <c r="C56" s="17" t="s">
        <v>22</v>
      </c>
      <c r="D56" s="139" t="s">
        <v>262</v>
      </c>
      <c r="E56" s="140">
        <v>21</v>
      </c>
      <c r="F56" s="140">
        <v>19</v>
      </c>
      <c r="G56" s="140"/>
      <c r="H56" s="140"/>
      <c r="I56" s="140"/>
      <c r="J56" s="140"/>
      <c r="K56" s="140"/>
      <c r="L56" s="140">
        <v>4</v>
      </c>
      <c r="M56" s="140"/>
      <c r="N56" s="140"/>
      <c r="O56" s="140"/>
      <c r="P56" s="140">
        <v>6</v>
      </c>
      <c r="Q56" s="141">
        <v>50</v>
      </c>
    </row>
    <row r="57" spans="2:17" x14ac:dyDescent="0.25">
      <c r="B57" s="16"/>
      <c r="C57" s="17"/>
      <c r="D57" s="142" t="s">
        <v>263</v>
      </c>
      <c r="E57" s="143"/>
      <c r="F57" s="143"/>
      <c r="G57" s="143"/>
      <c r="H57" s="143"/>
      <c r="I57" s="143"/>
      <c r="J57" s="143"/>
      <c r="K57" s="143"/>
      <c r="L57" s="143">
        <v>509.6</v>
      </c>
      <c r="M57" s="143"/>
      <c r="N57" s="143"/>
      <c r="O57" s="143"/>
      <c r="P57" s="143"/>
      <c r="Q57" s="144">
        <v>509.6</v>
      </c>
    </row>
    <row r="58" spans="2:17" x14ac:dyDescent="0.25">
      <c r="B58" s="16"/>
      <c r="C58" s="17"/>
      <c r="D58" s="145" t="s">
        <v>264</v>
      </c>
      <c r="E58" s="146">
        <v>442.92</v>
      </c>
      <c r="F58" s="146">
        <v>183.9</v>
      </c>
      <c r="G58" s="146"/>
      <c r="H58" s="146"/>
      <c r="I58" s="146"/>
      <c r="J58" s="146"/>
      <c r="K58" s="146"/>
      <c r="L58" s="146"/>
      <c r="M58" s="146"/>
      <c r="N58" s="146"/>
      <c r="O58" s="146"/>
      <c r="P58" s="146">
        <v>36.75</v>
      </c>
      <c r="Q58" s="147">
        <v>663.57</v>
      </c>
    </row>
    <row r="59" spans="2:17" x14ac:dyDescent="0.25">
      <c r="B59" s="148" t="s">
        <v>294</v>
      </c>
      <c r="C59" s="149"/>
      <c r="D59" s="149"/>
      <c r="E59" s="150">
        <v>31</v>
      </c>
      <c r="F59" s="150">
        <v>24</v>
      </c>
      <c r="G59" s="150"/>
      <c r="H59" s="150"/>
      <c r="I59" s="150"/>
      <c r="J59" s="150"/>
      <c r="K59" s="150"/>
      <c r="L59" s="150">
        <v>6</v>
      </c>
      <c r="M59" s="150"/>
      <c r="N59" s="150"/>
      <c r="O59" s="150"/>
      <c r="P59" s="150">
        <v>23</v>
      </c>
      <c r="Q59" s="151">
        <v>84</v>
      </c>
    </row>
    <row r="60" spans="2:17" x14ac:dyDescent="0.25">
      <c r="B60" s="152" t="s">
        <v>295</v>
      </c>
      <c r="C60" s="153"/>
      <c r="D60" s="153"/>
      <c r="E60" s="154"/>
      <c r="F60" s="154"/>
      <c r="G60" s="154"/>
      <c r="H60" s="154"/>
      <c r="I60" s="154"/>
      <c r="J60" s="154"/>
      <c r="K60" s="154"/>
      <c r="L60" s="154">
        <v>593.13</v>
      </c>
      <c r="M60" s="154"/>
      <c r="N60" s="154"/>
      <c r="O60" s="154"/>
      <c r="P60" s="154"/>
      <c r="Q60" s="155">
        <v>593.13</v>
      </c>
    </row>
    <row r="61" spans="2:17" x14ac:dyDescent="0.25">
      <c r="B61" s="156" t="s">
        <v>296</v>
      </c>
      <c r="C61" s="157"/>
      <c r="D61" s="157"/>
      <c r="E61" s="158">
        <v>636.85</v>
      </c>
      <c r="F61" s="158">
        <v>237.27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8">
        <v>170.14</v>
      </c>
      <c r="Q61" s="159">
        <v>1044.26</v>
      </c>
    </row>
    <row r="62" spans="2:17" x14ac:dyDescent="0.25">
      <c r="B62" s="16" t="s">
        <v>27</v>
      </c>
      <c r="C62" s="17" t="s">
        <v>27</v>
      </c>
      <c r="D62" s="139" t="s">
        <v>262</v>
      </c>
      <c r="E62" s="140"/>
      <c r="F62" s="140">
        <v>1</v>
      </c>
      <c r="G62" s="140"/>
      <c r="H62" s="140">
        <v>29</v>
      </c>
      <c r="I62" s="140">
        <v>23</v>
      </c>
      <c r="J62" s="140"/>
      <c r="K62" s="140"/>
      <c r="L62" s="140"/>
      <c r="M62" s="140"/>
      <c r="N62" s="140">
        <v>19</v>
      </c>
      <c r="O62" s="140"/>
      <c r="P62" s="140">
        <v>913</v>
      </c>
      <c r="Q62" s="141">
        <v>985</v>
      </c>
    </row>
    <row r="63" spans="2:17" x14ac:dyDescent="0.25">
      <c r="B63" s="16"/>
      <c r="C63" s="17"/>
      <c r="D63" s="142" t="s">
        <v>263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>
        <v>40.22</v>
      </c>
      <c r="Q63" s="144">
        <v>40.22</v>
      </c>
    </row>
    <row r="64" spans="2:17" x14ac:dyDescent="0.25">
      <c r="B64" s="16"/>
      <c r="C64" s="17"/>
      <c r="D64" s="145" t="s">
        <v>264</v>
      </c>
      <c r="E64" s="146"/>
      <c r="F64" s="146">
        <v>2.75</v>
      </c>
      <c r="G64" s="146"/>
      <c r="H64" s="146">
        <v>30.43</v>
      </c>
      <c r="I64" s="146">
        <v>151.49</v>
      </c>
      <c r="J64" s="146"/>
      <c r="K64" s="146"/>
      <c r="L64" s="146"/>
      <c r="M64" s="146"/>
      <c r="N64" s="146">
        <v>36.15</v>
      </c>
      <c r="O64" s="146"/>
      <c r="P64" s="146">
        <v>1403.65</v>
      </c>
      <c r="Q64" s="147">
        <v>1624.47</v>
      </c>
    </row>
    <row r="65" spans="2:17" x14ac:dyDescent="0.25">
      <c r="B65" s="148" t="s">
        <v>292</v>
      </c>
      <c r="C65" s="149"/>
      <c r="D65" s="149"/>
      <c r="E65" s="150"/>
      <c r="F65" s="150">
        <v>1</v>
      </c>
      <c r="G65" s="150"/>
      <c r="H65" s="150">
        <v>29</v>
      </c>
      <c r="I65" s="150">
        <v>23</v>
      </c>
      <c r="J65" s="150"/>
      <c r="K65" s="150"/>
      <c r="L65" s="150"/>
      <c r="M65" s="150"/>
      <c r="N65" s="150">
        <v>19</v>
      </c>
      <c r="O65" s="150"/>
      <c r="P65" s="150">
        <v>913</v>
      </c>
      <c r="Q65" s="151">
        <v>985</v>
      </c>
    </row>
    <row r="66" spans="2:17" x14ac:dyDescent="0.25">
      <c r="B66" s="152" t="s">
        <v>293</v>
      </c>
      <c r="C66" s="153"/>
      <c r="D66" s="153"/>
      <c r="E66" s="154"/>
      <c r="F66" s="154"/>
      <c r="G66" s="154"/>
      <c r="H66" s="154"/>
      <c r="I66" s="154"/>
      <c r="J66" s="154"/>
      <c r="K66" s="154"/>
      <c r="L66" s="154"/>
      <c r="M66" s="154"/>
      <c r="N66" s="154">
        <v>0</v>
      </c>
      <c r="O66" s="154"/>
      <c r="P66" s="154">
        <v>40.22</v>
      </c>
      <c r="Q66" s="155">
        <v>40.22</v>
      </c>
    </row>
    <row r="67" spans="2:17" x14ac:dyDescent="0.25">
      <c r="B67" s="156" t="s">
        <v>301</v>
      </c>
      <c r="C67" s="157"/>
      <c r="D67" s="157"/>
      <c r="E67" s="158"/>
      <c r="F67" s="158">
        <v>2.75</v>
      </c>
      <c r="G67" s="158"/>
      <c r="H67" s="158">
        <v>30.43</v>
      </c>
      <c r="I67" s="158">
        <v>151.49</v>
      </c>
      <c r="J67" s="158"/>
      <c r="K67" s="158"/>
      <c r="L67" s="158"/>
      <c r="M67" s="158"/>
      <c r="N67" s="158">
        <v>36.15</v>
      </c>
      <c r="O67" s="158"/>
      <c r="P67" s="158">
        <v>1403.65</v>
      </c>
      <c r="Q67" s="159">
        <v>1624.47</v>
      </c>
    </row>
    <row r="68" spans="2:17" x14ac:dyDescent="0.25">
      <c r="B68" s="16" t="s">
        <v>29</v>
      </c>
      <c r="C68" s="17" t="s">
        <v>30</v>
      </c>
      <c r="D68" s="139" t="s">
        <v>262</v>
      </c>
      <c r="E68" s="140"/>
      <c r="F68" s="140">
        <v>5</v>
      </c>
      <c r="G68" s="140"/>
      <c r="H68" s="140"/>
      <c r="I68" s="140">
        <v>19</v>
      </c>
      <c r="J68" s="140">
        <v>13</v>
      </c>
      <c r="K68" s="140"/>
      <c r="L68" s="140"/>
      <c r="M68" s="140"/>
      <c r="N68" s="140"/>
      <c r="O68" s="140"/>
      <c r="P68" s="140"/>
      <c r="Q68" s="141">
        <v>37</v>
      </c>
    </row>
    <row r="69" spans="2:17" x14ac:dyDescent="0.25">
      <c r="B69" s="16"/>
      <c r="C69" s="17"/>
      <c r="D69" s="142" t="s">
        <v>263</v>
      </c>
      <c r="E69" s="143"/>
      <c r="F69" s="143">
        <v>2</v>
      </c>
      <c r="G69" s="143"/>
      <c r="H69" s="143"/>
      <c r="I69" s="143">
        <v>13</v>
      </c>
      <c r="J69" s="143">
        <v>121</v>
      </c>
      <c r="K69" s="143"/>
      <c r="L69" s="143"/>
      <c r="M69" s="143"/>
      <c r="N69" s="143"/>
      <c r="O69" s="143"/>
      <c r="P69" s="143"/>
      <c r="Q69" s="144">
        <v>136</v>
      </c>
    </row>
    <row r="70" spans="2:17" x14ac:dyDescent="0.25">
      <c r="B70" s="16"/>
      <c r="C70" s="17"/>
      <c r="D70" s="145" t="s">
        <v>264</v>
      </c>
      <c r="E70" s="146"/>
      <c r="F70" s="146">
        <v>12.8</v>
      </c>
      <c r="G70" s="146"/>
      <c r="H70" s="146"/>
      <c r="I70" s="146">
        <v>92.1</v>
      </c>
      <c r="J70" s="146">
        <v>41.8</v>
      </c>
      <c r="K70" s="146"/>
      <c r="L70" s="146"/>
      <c r="M70" s="146"/>
      <c r="N70" s="146"/>
      <c r="O70" s="146"/>
      <c r="P70" s="146"/>
      <c r="Q70" s="147">
        <v>146.69999999999999</v>
      </c>
    </row>
    <row r="71" spans="2:17" x14ac:dyDescent="0.25">
      <c r="B71" s="16"/>
      <c r="C71" s="17" t="s">
        <v>31</v>
      </c>
      <c r="D71" s="139" t="s">
        <v>262</v>
      </c>
      <c r="E71" s="140"/>
      <c r="F71" s="140">
        <v>3</v>
      </c>
      <c r="G71" s="140"/>
      <c r="H71" s="140"/>
      <c r="I71" s="140">
        <v>30</v>
      </c>
      <c r="J71" s="140">
        <v>28</v>
      </c>
      <c r="K71" s="140"/>
      <c r="L71" s="140"/>
      <c r="M71" s="140"/>
      <c r="N71" s="140"/>
      <c r="O71" s="140"/>
      <c r="P71" s="140"/>
      <c r="Q71" s="141">
        <v>61</v>
      </c>
    </row>
    <row r="72" spans="2:17" x14ac:dyDescent="0.25">
      <c r="B72" s="16"/>
      <c r="C72" s="17"/>
      <c r="D72" s="142" t="s">
        <v>263</v>
      </c>
      <c r="E72" s="143"/>
      <c r="F72" s="143"/>
      <c r="G72" s="143"/>
      <c r="H72" s="143"/>
      <c r="I72" s="143"/>
      <c r="J72" s="143">
        <v>591.70000000000005</v>
      </c>
      <c r="K72" s="143"/>
      <c r="L72" s="143"/>
      <c r="M72" s="143"/>
      <c r="N72" s="143"/>
      <c r="O72" s="143"/>
      <c r="P72" s="143"/>
      <c r="Q72" s="144">
        <v>591.70000000000005</v>
      </c>
    </row>
    <row r="73" spans="2:17" x14ac:dyDescent="0.25">
      <c r="B73" s="16"/>
      <c r="C73" s="17"/>
      <c r="D73" s="145" t="s">
        <v>264</v>
      </c>
      <c r="E73" s="146"/>
      <c r="F73" s="146">
        <v>20.9</v>
      </c>
      <c r="G73" s="146"/>
      <c r="H73" s="146"/>
      <c r="I73" s="146">
        <v>187</v>
      </c>
      <c r="J73" s="146">
        <v>157.4</v>
      </c>
      <c r="K73" s="146"/>
      <c r="L73" s="146"/>
      <c r="M73" s="146"/>
      <c r="N73" s="146"/>
      <c r="O73" s="146"/>
      <c r="P73" s="146"/>
      <c r="Q73" s="147">
        <v>365.3</v>
      </c>
    </row>
    <row r="74" spans="2:17" x14ac:dyDescent="0.25">
      <c r="B74" s="16"/>
      <c r="C74" s="17" t="s">
        <v>32</v>
      </c>
      <c r="D74" s="139" t="s">
        <v>262</v>
      </c>
      <c r="E74" s="140"/>
      <c r="F74" s="140">
        <v>4</v>
      </c>
      <c r="G74" s="140"/>
      <c r="H74" s="140"/>
      <c r="I74" s="140">
        <v>30</v>
      </c>
      <c r="J74" s="140">
        <v>27</v>
      </c>
      <c r="K74" s="140"/>
      <c r="L74" s="140"/>
      <c r="M74" s="140"/>
      <c r="N74" s="140"/>
      <c r="O74" s="140"/>
      <c r="P74" s="140"/>
      <c r="Q74" s="141">
        <v>61</v>
      </c>
    </row>
    <row r="75" spans="2:17" x14ac:dyDescent="0.25">
      <c r="B75" s="16"/>
      <c r="C75" s="17"/>
      <c r="D75" s="142" t="s">
        <v>263</v>
      </c>
      <c r="E75" s="143"/>
      <c r="F75" s="143">
        <v>12</v>
      </c>
      <c r="G75" s="143"/>
      <c r="H75" s="143"/>
      <c r="I75" s="143"/>
      <c r="J75" s="143">
        <v>5073</v>
      </c>
      <c r="K75" s="143"/>
      <c r="L75" s="143"/>
      <c r="M75" s="143"/>
      <c r="N75" s="143"/>
      <c r="O75" s="143"/>
      <c r="P75" s="143"/>
      <c r="Q75" s="144">
        <v>5085</v>
      </c>
    </row>
    <row r="76" spans="2:17" x14ac:dyDescent="0.25">
      <c r="B76" s="16"/>
      <c r="C76" s="17"/>
      <c r="D76" s="145" t="s">
        <v>264</v>
      </c>
      <c r="E76" s="146"/>
      <c r="F76" s="146"/>
      <c r="G76" s="146"/>
      <c r="H76" s="146"/>
      <c r="I76" s="146">
        <v>182</v>
      </c>
      <c r="J76" s="146"/>
      <c r="K76" s="146"/>
      <c r="L76" s="146"/>
      <c r="M76" s="146"/>
      <c r="N76" s="146"/>
      <c r="O76" s="146"/>
      <c r="P76" s="146"/>
      <c r="Q76" s="147">
        <v>182</v>
      </c>
    </row>
    <row r="77" spans="2:17" x14ac:dyDescent="0.25">
      <c r="B77" s="16"/>
      <c r="C77" s="17" t="s">
        <v>33</v>
      </c>
      <c r="D77" s="139" t="s">
        <v>262</v>
      </c>
      <c r="E77" s="140"/>
      <c r="F77" s="140">
        <v>1</v>
      </c>
      <c r="G77" s="140"/>
      <c r="H77" s="140"/>
      <c r="I77" s="140">
        <v>11</v>
      </c>
      <c r="J77" s="140">
        <v>17</v>
      </c>
      <c r="K77" s="140"/>
      <c r="L77" s="140"/>
      <c r="M77" s="140"/>
      <c r="N77" s="140"/>
      <c r="O77" s="140"/>
      <c r="P77" s="140"/>
      <c r="Q77" s="141">
        <v>29</v>
      </c>
    </row>
    <row r="78" spans="2:17" x14ac:dyDescent="0.25">
      <c r="B78" s="16"/>
      <c r="C78" s="17"/>
      <c r="D78" s="142" t="s">
        <v>263</v>
      </c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4"/>
    </row>
    <row r="79" spans="2:17" x14ac:dyDescent="0.25">
      <c r="B79" s="16"/>
      <c r="C79" s="17"/>
      <c r="D79" s="145" t="s">
        <v>264</v>
      </c>
      <c r="E79" s="146"/>
      <c r="F79" s="146">
        <v>4.5</v>
      </c>
      <c r="G79" s="146"/>
      <c r="H79" s="146"/>
      <c r="I79" s="146">
        <v>61.1</v>
      </c>
      <c r="J79" s="146">
        <v>124.3</v>
      </c>
      <c r="K79" s="146"/>
      <c r="L79" s="146"/>
      <c r="M79" s="146"/>
      <c r="N79" s="146"/>
      <c r="O79" s="146"/>
      <c r="P79" s="146"/>
      <c r="Q79" s="147">
        <v>189.89999999999998</v>
      </c>
    </row>
    <row r="80" spans="2:17" x14ac:dyDescent="0.25">
      <c r="B80" s="16"/>
      <c r="C80" s="17" t="s">
        <v>34</v>
      </c>
      <c r="D80" s="139" t="s">
        <v>262</v>
      </c>
      <c r="E80" s="140"/>
      <c r="F80" s="140">
        <v>2</v>
      </c>
      <c r="G80" s="140"/>
      <c r="H80" s="140"/>
      <c r="I80" s="140">
        <v>5</v>
      </c>
      <c r="J80" s="140">
        <v>3</v>
      </c>
      <c r="K80" s="140"/>
      <c r="L80" s="140"/>
      <c r="M80" s="140"/>
      <c r="N80" s="140"/>
      <c r="O80" s="140"/>
      <c r="P80" s="140"/>
      <c r="Q80" s="141">
        <v>10</v>
      </c>
    </row>
    <row r="81" spans="2:17" x14ac:dyDescent="0.25">
      <c r="B81" s="16"/>
      <c r="C81" s="17"/>
      <c r="D81" s="142" t="s">
        <v>263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4"/>
    </row>
    <row r="82" spans="2:17" x14ac:dyDescent="0.25">
      <c r="B82" s="16"/>
      <c r="C82" s="17"/>
      <c r="D82" s="145" t="s">
        <v>264</v>
      </c>
      <c r="E82" s="146"/>
      <c r="F82" s="146">
        <v>6.6</v>
      </c>
      <c r="G82" s="146"/>
      <c r="H82" s="146"/>
      <c r="I82" s="146">
        <v>23</v>
      </c>
      <c r="J82" s="146">
        <v>18.5</v>
      </c>
      <c r="K82" s="146"/>
      <c r="L82" s="146"/>
      <c r="M82" s="146"/>
      <c r="N82" s="146"/>
      <c r="O82" s="146"/>
      <c r="P82" s="146"/>
      <c r="Q82" s="147">
        <v>48.1</v>
      </c>
    </row>
    <row r="83" spans="2:17" x14ac:dyDescent="0.25">
      <c r="B83" s="16"/>
      <c r="C83" s="17" t="s">
        <v>35</v>
      </c>
      <c r="D83" s="139" t="s">
        <v>262</v>
      </c>
      <c r="E83" s="140"/>
      <c r="F83" s="140">
        <v>1</v>
      </c>
      <c r="G83" s="140"/>
      <c r="H83" s="140"/>
      <c r="I83" s="140">
        <v>10</v>
      </c>
      <c r="J83" s="140">
        <v>5</v>
      </c>
      <c r="K83" s="140"/>
      <c r="L83" s="140"/>
      <c r="M83" s="140"/>
      <c r="N83" s="140"/>
      <c r="O83" s="140"/>
      <c r="P83" s="140"/>
      <c r="Q83" s="141">
        <v>16</v>
      </c>
    </row>
    <row r="84" spans="2:17" x14ac:dyDescent="0.25">
      <c r="B84" s="16"/>
      <c r="C84" s="17"/>
      <c r="D84" s="142" t="s">
        <v>263</v>
      </c>
      <c r="E84" s="143"/>
      <c r="F84" s="143"/>
      <c r="G84" s="143"/>
      <c r="H84" s="143"/>
      <c r="I84" s="143">
        <v>42</v>
      </c>
      <c r="J84" s="143">
        <v>44</v>
      </c>
      <c r="K84" s="143"/>
      <c r="L84" s="143"/>
      <c r="M84" s="143"/>
      <c r="N84" s="143"/>
      <c r="O84" s="143"/>
      <c r="P84" s="143"/>
      <c r="Q84" s="144">
        <v>86</v>
      </c>
    </row>
    <row r="85" spans="2:17" x14ac:dyDescent="0.25">
      <c r="B85" s="16"/>
      <c r="C85" s="17"/>
      <c r="D85" s="145" t="s">
        <v>264</v>
      </c>
      <c r="E85" s="146"/>
      <c r="F85" s="146">
        <v>3.2</v>
      </c>
      <c r="G85" s="146"/>
      <c r="H85" s="146"/>
      <c r="I85" s="146">
        <v>47</v>
      </c>
      <c r="J85" s="146">
        <v>21.8</v>
      </c>
      <c r="K85" s="146"/>
      <c r="L85" s="146"/>
      <c r="M85" s="146"/>
      <c r="N85" s="146"/>
      <c r="O85" s="146"/>
      <c r="P85" s="146"/>
      <c r="Q85" s="147">
        <v>72</v>
      </c>
    </row>
    <row r="86" spans="2:17" x14ac:dyDescent="0.25">
      <c r="B86" s="16"/>
      <c r="C86" s="17" t="s">
        <v>36</v>
      </c>
      <c r="D86" s="139" t="s">
        <v>262</v>
      </c>
      <c r="E86" s="140"/>
      <c r="F86" s="140">
        <v>2</v>
      </c>
      <c r="G86" s="140"/>
      <c r="H86" s="140"/>
      <c r="I86" s="140">
        <v>6</v>
      </c>
      <c r="J86" s="140">
        <v>16</v>
      </c>
      <c r="K86" s="140"/>
      <c r="L86" s="140"/>
      <c r="M86" s="140"/>
      <c r="N86" s="140"/>
      <c r="O86" s="140"/>
      <c r="P86" s="140"/>
      <c r="Q86" s="141">
        <v>24</v>
      </c>
    </row>
    <row r="87" spans="2:17" x14ac:dyDescent="0.25">
      <c r="B87" s="16"/>
      <c r="C87" s="17"/>
      <c r="D87" s="142" t="s">
        <v>263</v>
      </c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4"/>
    </row>
    <row r="88" spans="2:17" x14ac:dyDescent="0.25">
      <c r="B88" s="16"/>
      <c r="C88" s="17"/>
      <c r="D88" s="145" t="s">
        <v>264</v>
      </c>
      <c r="E88" s="146"/>
      <c r="F88" s="146">
        <v>7.3</v>
      </c>
      <c r="G88" s="146"/>
      <c r="H88" s="146"/>
      <c r="I88" s="146">
        <v>30.5</v>
      </c>
      <c r="J88" s="146">
        <v>111</v>
      </c>
      <c r="K88" s="146"/>
      <c r="L88" s="146"/>
      <c r="M88" s="146"/>
      <c r="N88" s="146"/>
      <c r="O88" s="146"/>
      <c r="P88" s="146"/>
      <c r="Q88" s="147">
        <v>148.80000000000001</v>
      </c>
    </row>
    <row r="89" spans="2:17" x14ac:dyDescent="0.25">
      <c r="B89" s="16"/>
      <c r="C89" s="17" t="s">
        <v>37</v>
      </c>
      <c r="D89" s="139" t="s">
        <v>262</v>
      </c>
      <c r="E89" s="140"/>
      <c r="F89" s="140">
        <v>2</v>
      </c>
      <c r="G89" s="140"/>
      <c r="H89" s="140"/>
      <c r="I89" s="140">
        <v>3</v>
      </c>
      <c r="J89" s="140">
        <v>4</v>
      </c>
      <c r="K89" s="140"/>
      <c r="L89" s="140"/>
      <c r="M89" s="140"/>
      <c r="N89" s="140"/>
      <c r="O89" s="140"/>
      <c r="P89" s="140"/>
      <c r="Q89" s="141">
        <v>9</v>
      </c>
    </row>
    <row r="90" spans="2:17" x14ac:dyDescent="0.25">
      <c r="B90" s="16"/>
      <c r="C90" s="17"/>
      <c r="D90" s="142" t="s">
        <v>263</v>
      </c>
      <c r="E90" s="143"/>
      <c r="F90" s="143">
        <v>56</v>
      </c>
      <c r="G90" s="143"/>
      <c r="H90" s="143"/>
      <c r="I90" s="143">
        <v>15.3</v>
      </c>
      <c r="J90" s="143"/>
      <c r="K90" s="143"/>
      <c r="L90" s="143"/>
      <c r="M90" s="143"/>
      <c r="N90" s="143"/>
      <c r="O90" s="143"/>
      <c r="P90" s="143"/>
      <c r="Q90" s="144">
        <v>71.3</v>
      </c>
    </row>
    <row r="91" spans="2:17" x14ac:dyDescent="0.25">
      <c r="B91" s="16"/>
      <c r="C91" s="17"/>
      <c r="D91" s="145" t="s">
        <v>264</v>
      </c>
      <c r="E91" s="146"/>
      <c r="F91" s="146">
        <v>1.5</v>
      </c>
      <c r="G91" s="146"/>
      <c r="H91" s="146"/>
      <c r="I91" s="146">
        <v>18.899999999999999</v>
      </c>
      <c r="J91" s="146">
        <v>16.8</v>
      </c>
      <c r="K91" s="146"/>
      <c r="L91" s="146"/>
      <c r="M91" s="146"/>
      <c r="N91" s="146"/>
      <c r="O91" s="146"/>
      <c r="P91" s="146"/>
      <c r="Q91" s="147">
        <v>37.200000000000003</v>
      </c>
    </row>
    <row r="92" spans="2:17" x14ac:dyDescent="0.25">
      <c r="B92" s="16"/>
      <c r="C92" s="17" t="s">
        <v>38</v>
      </c>
      <c r="D92" s="139" t="s">
        <v>262</v>
      </c>
      <c r="E92" s="140"/>
      <c r="F92" s="140">
        <v>4</v>
      </c>
      <c r="G92" s="140"/>
      <c r="H92" s="140"/>
      <c r="I92" s="140">
        <v>6</v>
      </c>
      <c r="J92" s="140">
        <v>15</v>
      </c>
      <c r="K92" s="140"/>
      <c r="L92" s="140"/>
      <c r="M92" s="140"/>
      <c r="N92" s="140">
        <v>2</v>
      </c>
      <c r="O92" s="140"/>
      <c r="P92" s="140"/>
      <c r="Q92" s="141">
        <v>27</v>
      </c>
    </row>
    <row r="93" spans="2:17" x14ac:dyDescent="0.25">
      <c r="B93" s="16"/>
      <c r="C93" s="17"/>
      <c r="D93" s="142" t="s">
        <v>263</v>
      </c>
      <c r="E93" s="143"/>
      <c r="F93" s="143"/>
      <c r="G93" s="143"/>
      <c r="H93" s="143"/>
      <c r="I93" s="143"/>
      <c r="J93" s="143">
        <v>2045</v>
      </c>
      <c r="K93" s="143"/>
      <c r="L93" s="143"/>
      <c r="M93" s="143"/>
      <c r="N93" s="143">
        <v>9.5</v>
      </c>
      <c r="O93" s="143"/>
      <c r="P93" s="143"/>
      <c r="Q93" s="144">
        <v>2054.5</v>
      </c>
    </row>
    <row r="94" spans="2:17" x14ac:dyDescent="0.25">
      <c r="B94" s="16"/>
      <c r="C94" s="17"/>
      <c r="D94" s="145" t="s">
        <v>264</v>
      </c>
      <c r="E94" s="146"/>
      <c r="F94" s="146">
        <v>6.7</v>
      </c>
      <c r="G94" s="146"/>
      <c r="H94" s="146"/>
      <c r="I94" s="146">
        <v>27</v>
      </c>
      <c r="J94" s="146">
        <v>34.799999999999997</v>
      </c>
      <c r="K94" s="146"/>
      <c r="L94" s="146"/>
      <c r="M94" s="146"/>
      <c r="N94" s="146"/>
      <c r="O94" s="146"/>
      <c r="P94" s="146"/>
      <c r="Q94" s="147">
        <v>68.5</v>
      </c>
    </row>
    <row r="95" spans="2:17" x14ac:dyDescent="0.25">
      <c r="B95" s="148" t="s">
        <v>290</v>
      </c>
      <c r="C95" s="149"/>
      <c r="D95" s="149"/>
      <c r="E95" s="150"/>
      <c r="F95" s="150">
        <v>24</v>
      </c>
      <c r="G95" s="150"/>
      <c r="H95" s="150"/>
      <c r="I95" s="150">
        <v>120</v>
      </c>
      <c r="J95" s="150">
        <v>128</v>
      </c>
      <c r="K95" s="150"/>
      <c r="L95" s="150"/>
      <c r="M95" s="150"/>
      <c r="N95" s="150">
        <v>2</v>
      </c>
      <c r="O95" s="150"/>
      <c r="P95" s="150"/>
      <c r="Q95" s="151">
        <v>274</v>
      </c>
    </row>
    <row r="96" spans="2:17" x14ac:dyDescent="0.25">
      <c r="B96" s="152" t="s">
        <v>291</v>
      </c>
      <c r="C96" s="153"/>
      <c r="D96" s="153"/>
      <c r="E96" s="154"/>
      <c r="F96" s="154">
        <v>70</v>
      </c>
      <c r="G96" s="154"/>
      <c r="H96" s="154"/>
      <c r="I96" s="154">
        <v>70.3</v>
      </c>
      <c r="J96" s="154">
        <v>7874.7</v>
      </c>
      <c r="K96" s="154"/>
      <c r="L96" s="154"/>
      <c r="M96" s="154"/>
      <c r="N96" s="154">
        <v>9.5</v>
      </c>
      <c r="O96" s="154"/>
      <c r="P96" s="154"/>
      <c r="Q96" s="155">
        <v>8024.5</v>
      </c>
    </row>
    <row r="97" spans="2:17" x14ac:dyDescent="0.25">
      <c r="B97" s="156" t="s">
        <v>302</v>
      </c>
      <c r="C97" s="157"/>
      <c r="D97" s="157"/>
      <c r="E97" s="158"/>
      <c r="F97" s="158">
        <v>63.500000000000007</v>
      </c>
      <c r="G97" s="158"/>
      <c r="H97" s="158"/>
      <c r="I97" s="158">
        <v>668.6</v>
      </c>
      <c r="J97" s="158">
        <v>526.4</v>
      </c>
      <c r="K97" s="158"/>
      <c r="L97" s="158"/>
      <c r="M97" s="158"/>
      <c r="N97" s="158"/>
      <c r="O97" s="158"/>
      <c r="P97" s="158"/>
      <c r="Q97" s="159">
        <v>1258.5</v>
      </c>
    </row>
    <row r="98" spans="2:17" x14ac:dyDescent="0.25">
      <c r="B98" s="16" t="s">
        <v>40</v>
      </c>
      <c r="C98" s="17" t="s">
        <v>41</v>
      </c>
      <c r="D98" s="139" t="s">
        <v>262</v>
      </c>
      <c r="E98" s="140"/>
      <c r="F98" s="140"/>
      <c r="G98" s="140">
        <v>7</v>
      </c>
      <c r="H98" s="140"/>
      <c r="I98" s="140"/>
      <c r="J98" s="140">
        <v>10</v>
      </c>
      <c r="K98" s="140">
        <v>2</v>
      </c>
      <c r="L98" s="140"/>
      <c r="M98" s="140"/>
      <c r="N98" s="140">
        <v>4</v>
      </c>
      <c r="O98" s="140"/>
      <c r="P98" s="140">
        <v>25</v>
      </c>
      <c r="Q98" s="141">
        <v>48</v>
      </c>
    </row>
    <row r="99" spans="2:17" x14ac:dyDescent="0.25">
      <c r="B99" s="16"/>
      <c r="C99" s="17"/>
      <c r="D99" s="142" t="s">
        <v>263</v>
      </c>
      <c r="E99" s="143">
        <v>2708.3</v>
      </c>
      <c r="F99" s="143"/>
      <c r="G99" s="143">
        <v>256</v>
      </c>
      <c r="H99" s="143"/>
      <c r="I99" s="143"/>
      <c r="J99" s="143">
        <v>200</v>
      </c>
      <c r="K99" s="143"/>
      <c r="L99" s="143"/>
      <c r="M99" s="143"/>
      <c r="N99" s="143"/>
      <c r="O99" s="143"/>
      <c r="P99" s="143">
        <v>6</v>
      </c>
      <c r="Q99" s="144">
        <v>3170.3</v>
      </c>
    </row>
    <row r="100" spans="2:17" x14ac:dyDescent="0.25">
      <c r="B100" s="16"/>
      <c r="C100" s="17"/>
      <c r="D100" s="145" t="s">
        <v>264</v>
      </c>
      <c r="E100" s="146">
        <v>813.6</v>
      </c>
      <c r="F100" s="146"/>
      <c r="G100" s="146">
        <v>10</v>
      </c>
      <c r="H100" s="146"/>
      <c r="I100" s="146"/>
      <c r="J100" s="146">
        <v>44.8</v>
      </c>
      <c r="K100" s="146">
        <v>16</v>
      </c>
      <c r="L100" s="146"/>
      <c r="M100" s="146"/>
      <c r="N100" s="146">
        <v>14</v>
      </c>
      <c r="O100" s="146"/>
      <c r="P100" s="146">
        <v>136</v>
      </c>
      <c r="Q100" s="147">
        <v>1034.4000000000001</v>
      </c>
    </row>
    <row r="101" spans="2:17" x14ac:dyDescent="0.25">
      <c r="B101" s="16"/>
      <c r="C101" s="17" t="s">
        <v>42</v>
      </c>
      <c r="D101" s="139" t="s">
        <v>262</v>
      </c>
      <c r="E101" s="140"/>
      <c r="F101" s="140"/>
      <c r="G101" s="140"/>
      <c r="H101" s="140"/>
      <c r="I101" s="140"/>
      <c r="J101" s="140"/>
      <c r="K101" s="140"/>
      <c r="L101" s="140"/>
      <c r="M101" s="140"/>
      <c r="N101" s="140">
        <v>6</v>
      </c>
      <c r="O101" s="140"/>
      <c r="P101" s="140">
        <v>8</v>
      </c>
      <c r="Q101" s="141">
        <v>14</v>
      </c>
    </row>
    <row r="102" spans="2:17" x14ac:dyDescent="0.25">
      <c r="B102" s="16"/>
      <c r="C102" s="17"/>
      <c r="D102" s="142" t="s">
        <v>263</v>
      </c>
      <c r="E102" s="143">
        <v>3069.6</v>
      </c>
      <c r="F102" s="143"/>
      <c r="G102" s="143"/>
      <c r="H102" s="143"/>
      <c r="I102" s="143"/>
      <c r="J102" s="143"/>
      <c r="K102" s="143"/>
      <c r="L102" s="143"/>
      <c r="M102" s="143"/>
      <c r="N102" s="143">
        <v>305</v>
      </c>
      <c r="O102" s="143"/>
      <c r="P102" s="143">
        <v>1716</v>
      </c>
      <c r="Q102" s="144">
        <v>5090.6000000000004</v>
      </c>
    </row>
    <row r="103" spans="2:17" x14ac:dyDescent="0.25">
      <c r="B103" s="16"/>
      <c r="C103" s="17"/>
      <c r="D103" s="145" t="s">
        <v>264</v>
      </c>
      <c r="E103" s="146">
        <v>2635</v>
      </c>
      <c r="F103" s="146"/>
      <c r="G103" s="146"/>
      <c r="H103" s="146"/>
      <c r="I103" s="146"/>
      <c r="J103" s="146"/>
      <c r="K103" s="146"/>
      <c r="L103" s="146"/>
      <c r="M103" s="146"/>
      <c r="N103" s="146">
        <v>25</v>
      </c>
      <c r="O103" s="146"/>
      <c r="P103" s="146">
        <v>97</v>
      </c>
      <c r="Q103" s="147">
        <v>2757</v>
      </c>
    </row>
    <row r="104" spans="2:17" x14ac:dyDescent="0.25">
      <c r="B104" s="16"/>
      <c r="C104" s="17" t="s">
        <v>43</v>
      </c>
      <c r="D104" s="139" t="s">
        <v>262</v>
      </c>
      <c r="E104" s="140"/>
      <c r="F104" s="140"/>
      <c r="G104" s="140">
        <v>4</v>
      </c>
      <c r="H104" s="140"/>
      <c r="I104" s="140"/>
      <c r="J104" s="140">
        <v>12</v>
      </c>
      <c r="K104" s="140">
        <v>1</v>
      </c>
      <c r="L104" s="140"/>
      <c r="M104" s="140"/>
      <c r="N104" s="140">
        <v>1</v>
      </c>
      <c r="O104" s="140"/>
      <c r="P104" s="140">
        <v>31</v>
      </c>
      <c r="Q104" s="141">
        <v>49</v>
      </c>
    </row>
    <row r="105" spans="2:17" x14ac:dyDescent="0.25">
      <c r="B105" s="16"/>
      <c r="C105" s="17"/>
      <c r="D105" s="142" t="s">
        <v>263</v>
      </c>
      <c r="E105" s="143">
        <v>15998.3</v>
      </c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>
        <v>23.67</v>
      </c>
      <c r="Q105" s="144">
        <v>16021.97</v>
      </c>
    </row>
    <row r="106" spans="2:17" x14ac:dyDescent="0.25">
      <c r="B106" s="16"/>
      <c r="C106" s="17"/>
      <c r="D106" s="145" t="s">
        <v>264</v>
      </c>
      <c r="E106" s="146">
        <v>2598.87</v>
      </c>
      <c r="F106" s="146"/>
      <c r="G106" s="146">
        <v>7.8</v>
      </c>
      <c r="H106" s="146"/>
      <c r="I106" s="146"/>
      <c r="J106" s="146">
        <v>46.91</v>
      </c>
      <c r="K106" s="146">
        <v>12.1</v>
      </c>
      <c r="L106" s="146"/>
      <c r="M106" s="146"/>
      <c r="N106" s="146">
        <v>7.58</v>
      </c>
      <c r="O106" s="146"/>
      <c r="P106" s="146">
        <v>270.93</v>
      </c>
      <c r="Q106" s="147">
        <v>2944.1899999999996</v>
      </c>
    </row>
    <row r="107" spans="2:17" x14ac:dyDescent="0.25">
      <c r="B107" s="16"/>
      <c r="C107" s="17" t="s">
        <v>44</v>
      </c>
      <c r="D107" s="139" t="s">
        <v>262</v>
      </c>
      <c r="E107" s="140"/>
      <c r="F107" s="140"/>
      <c r="G107" s="140">
        <v>7</v>
      </c>
      <c r="H107" s="140"/>
      <c r="I107" s="140"/>
      <c r="J107" s="140">
        <v>7</v>
      </c>
      <c r="K107" s="140">
        <v>1</v>
      </c>
      <c r="L107" s="140"/>
      <c r="M107" s="140"/>
      <c r="N107" s="140"/>
      <c r="O107" s="140"/>
      <c r="P107" s="140">
        <v>35</v>
      </c>
      <c r="Q107" s="141">
        <v>50</v>
      </c>
    </row>
    <row r="108" spans="2:17" x14ac:dyDescent="0.25">
      <c r="B108" s="16"/>
      <c r="C108" s="17"/>
      <c r="D108" s="142" t="s">
        <v>263</v>
      </c>
      <c r="E108" s="143">
        <v>8419.15</v>
      </c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>
        <v>51.75</v>
      </c>
      <c r="Q108" s="144">
        <v>8470.9</v>
      </c>
    </row>
    <row r="109" spans="2:17" x14ac:dyDescent="0.25">
      <c r="B109" s="16"/>
      <c r="C109" s="17"/>
      <c r="D109" s="145" t="s">
        <v>264</v>
      </c>
      <c r="E109" s="146">
        <v>1744.9</v>
      </c>
      <c r="F109" s="146"/>
      <c r="G109" s="146">
        <v>20</v>
      </c>
      <c r="H109" s="146"/>
      <c r="I109" s="146"/>
      <c r="J109" s="146">
        <v>48</v>
      </c>
      <c r="K109" s="146">
        <v>19</v>
      </c>
      <c r="L109" s="146"/>
      <c r="M109" s="146"/>
      <c r="N109" s="146"/>
      <c r="O109" s="146"/>
      <c r="P109" s="146">
        <v>273.5</v>
      </c>
      <c r="Q109" s="147">
        <v>2105.4</v>
      </c>
    </row>
    <row r="110" spans="2:17" x14ac:dyDescent="0.25">
      <c r="B110" s="16"/>
      <c r="C110" s="17" t="s">
        <v>45</v>
      </c>
      <c r="D110" s="139" t="s">
        <v>262</v>
      </c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>
        <v>11</v>
      </c>
      <c r="Q110" s="141">
        <v>11</v>
      </c>
    </row>
    <row r="111" spans="2:17" x14ac:dyDescent="0.25">
      <c r="B111" s="16"/>
      <c r="C111" s="17"/>
      <c r="D111" s="142" t="s">
        <v>263</v>
      </c>
      <c r="E111" s="143">
        <v>6053.7</v>
      </c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4">
        <v>6053.7</v>
      </c>
    </row>
    <row r="112" spans="2:17" x14ac:dyDescent="0.25">
      <c r="B112" s="16"/>
      <c r="C112" s="17"/>
      <c r="D112" s="145" t="s">
        <v>264</v>
      </c>
      <c r="E112" s="146">
        <v>2484.6</v>
      </c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>
        <v>63</v>
      </c>
      <c r="Q112" s="147">
        <v>2547.6</v>
      </c>
    </row>
    <row r="113" spans="2:17" x14ac:dyDescent="0.25">
      <c r="B113" s="148" t="s">
        <v>287</v>
      </c>
      <c r="C113" s="149"/>
      <c r="D113" s="149"/>
      <c r="E113" s="150"/>
      <c r="F113" s="150"/>
      <c r="G113" s="150">
        <v>18</v>
      </c>
      <c r="H113" s="150"/>
      <c r="I113" s="150"/>
      <c r="J113" s="150">
        <v>29</v>
      </c>
      <c r="K113" s="150">
        <v>4</v>
      </c>
      <c r="L113" s="150"/>
      <c r="M113" s="150"/>
      <c r="N113" s="150">
        <v>11</v>
      </c>
      <c r="O113" s="150"/>
      <c r="P113" s="150">
        <v>110</v>
      </c>
      <c r="Q113" s="151">
        <v>172</v>
      </c>
    </row>
    <row r="114" spans="2:17" x14ac:dyDescent="0.25">
      <c r="B114" s="152" t="s">
        <v>288</v>
      </c>
      <c r="C114" s="153"/>
      <c r="D114" s="153"/>
      <c r="E114" s="154">
        <v>36249.049999999996</v>
      </c>
      <c r="F114" s="154"/>
      <c r="G114" s="154">
        <v>256</v>
      </c>
      <c r="H114" s="154"/>
      <c r="I114" s="154"/>
      <c r="J114" s="154">
        <v>200</v>
      </c>
      <c r="K114" s="154"/>
      <c r="L114" s="154"/>
      <c r="M114" s="154"/>
      <c r="N114" s="154">
        <v>305</v>
      </c>
      <c r="O114" s="154"/>
      <c r="P114" s="154">
        <v>1797.42</v>
      </c>
      <c r="Q114" s="155">
        <v>38807.47</v>
      </c>
    </row>
    <row r="115" spans="2:17" x14ac:dyDescent="0.25">
      <c r="B115" s="156" t="s">
        <v>289</v>
      </c>
      <c r="C115" s="157"/>
      <c r="D115" s="157"/>
      <c r="E115" s="158">
        <v>10276.969999999999</v>
      </c>
      <c r="F115" s="158"/>
      <c r="G115" s="158">
        <v>37.799999999999997</v>
      </c>
      <c r="H115" s="158"/>
      <c r="I115" s="158"/>
      <c r="J115" s="158">
        <v>139.70999999999998</v>
      </c>
      <c r="K115" s="158">
        <v>47.1</v>
      </c>
      <c r="L115" s="158"/>
      <c r="M115" s="158"/>
      <c r="N115" s="158">
        <v>46.58</v>
      </c>
      <c r="O115" s="158"/>
      <c r="P115" s="158">
        <v>840.43000000000006</v>
      </c>
      <c r="Q115" s="159">
        <v>11388.59</v>
      </c>
    </row>
    <row r="116" spans="2:17" x14ac:dyDescent="0.25">
      <c r="B116" s="16" t="s">
        <v>47</v>
      </c>
      <c r="C116" s="17" t="s">
        <v>48</v>
      </c>
      <c r="D116" s="139" t="s">
        <v>262</v>
      </c>
      <c r="E116" s="140"/>
      <c r="F116" s="140">
        <v>18</v>
      </c>
      <c r="G116" s="140">
        <v>3</v>
      </c>
      <c r="H116" s="140"/>
      <c r="I116" s="140">
        <v>4</v>
      </c>
      <c r="J116" s="140">
        <v>6</v>
      </c>
      <c r="K116" s="140"/>
      <c r="L116" s="140"/>
      <c r="M116" s="140"/>
      <c r="N116" s="140">
        <v>51</v>
      </c>
      <c r="O116" s="140"/>
      <c r="P116" s="140"/>
      <c r="Q116" s="141">
        <v>82</v>
      </c>
    </row>
    <row r="117" spans="2:17" x14ac:dyDescent="0.25">
      <c r="B117" s="16"/>
      <c r="C117" s="17"/>
      <c r="D117" s="142" t="s">
        <v>263</v>
      </c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4"/>
    </row>
    <row r="118" spans="2:17" x14ac:dyDescent="0.25">
      <c r="B118" s="16"/>
      <c r="C118" s="17"/>
      <c r="D118" s="145" t="s">
        <v>264</v>
      </c>
      <c r="E118" s="146"/>
      <c r="F118" s="146">
        <v>175.7</v>
      </c>
      <c r="G118" s="146">
        <v>18.8</v>
      </c>
      <c r="H118" s="146"/>
      <c r="I118" s="146">
        <v>32.700000000000003</v>
      </c>
      <c r="J118" s="146">
        <v>69.099999999999994</v>
      </c>
      <c r="K118" s="146"/>
      <c r="L118" s="146"/>
      <c r="M118" s="146"/>
      <c r="N118" s="146">
        <v>816.7</v>
      </c>
      <c r="O118" s="146"/>
      <c r="P118" s="146"/>
      <c r="Q118" s="147">
        <v>1113</v>
      </c>
    </row>
    <row r="119" spans="2:17" x14ac:dyDescent="0.25">
      <c r="B119" s="16"/>
      <c r="C119" s="17" t="s">
        <v>318</v>
      </c>
      <c r="D119" s="139" t="s">
        <v>262</v>
      </c>
      <c r="E119" s="140"/>
      <c r="F119" s="140">
        <v>4</v>
      </c>
      <c r="G119" s="140">
        <v>3</v>
      </c>
      <c r="H119" s="140"/>
      <c r="I119" s="140">
        <v>4</v>
      </c>
      <c r="J119" s="140">
        <v>11</v>
      </c>
      <c r="K119" s="140"/>
      <c r="L119" s="140"/>
      <c r="M119" s="140"/>
      <c r="N119" s="140">
        <v>43</v>
      </c>
      <c r="O119" s="140"/>
      <c r="P119" s="140"/>
      <c r="Q119" s="141">
        <v>65</v>
      </c>
    </row>
    <row r="120" spans="2:17" x14ac:dyDescent="0.25">
      <c r="B120" s="16"/>
      <c r="C120" s="17"/>
      <c r="D120" s="142" t="s">
        <v>263</v>
      </c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4"/>
    </row>
    <row r="121" spans="2:17" x14ac:dyDescent="0.25">
      <c r="B121" s="16"/>
      <c r="C121" s="17"/>
      <c r="D121" s="145" t="s">
        <v>264</v>
      </c>
      <c r="E121" s="146"/>
      <c r="F121" s="146">
        <v>54.2</v>
      </c>
      <c r="G121" s="146">
        <v>13.5</v>
      </c>
      <c r="H121" s="146"/>
      <c r="I121" s="146">
        <v>35.5</v>
      </c>
      <c r="J121" s="146">
        <v>117.6</v>
      </c>
      <c r="K121" s="146"/>
      <c r="L121" s="146"/>
      <c r="M121" s="146"/>
      <c r="N121" s="146">
        <v>609.20000000000005</v>
      </c>
      <c r="O121" s="146"/>
      <c r="P121" s="146"/>
      <c r="Q121" s="147">
        <v>830</v>
      </c>
    </row>
    <row r="122" spans="2:17" x14ac:dyDescent="0.25">
      <c r="B122" s="16"/>
      <c r="C122" s="17" t="s">
        <v>319</v>
      </c>
      <c r="D122" s="139" t="s">
        <v>262</v>
      </c>
      <c r="E122" s="140"/>
      <c r="F122" s="140">
        <v>15</v>
      </c>
      <c r="G122" s="140">
        <v>12</v>
      </c>
      <c r="H122" s="140"/>
      <c r="I122" s="140">
        <v>20</v>
      </c>
      <c r="J122" s="140">
        <v>22</v>
      </c>
      <c r="K122" s="140"/>
      <c r="L122" s="140"/>
      <c r="M122" s="140"/>
      <c r="N122" s="140">
        <v>75</v>
      </c>
      <c r="O122" s="140"/>
      <c r="P122" s="140"/>
      <c r="Q122" s="141">
        <v>144</v>
      </c>
    </row>
    <row r="123" spans="2:17" x14ac:dyDescent="0.25">
      <c r="B123" s="16"/>
      <c r="C123" s="17"/>
      <c r="D123" s="142" t="s">
        <v>263</v>
      </c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4"/>
    </row>
    <row r="124" spans="2:17" x14ac:dyDescent="0.25">
      <c r="B124" s="16"/>
      <c r="C124" s="17"/>
      <c r="D124" s="145" t="s">
        <v>264</v>
      </c>
      <c r="E124" s="146"/>
      <c r="F124" s="146">
        <v>312.10000000000002</v>
      </c>
      <c r="G124" s="146">
        <v>88.1</v>
      </c>
      <c r="H124" s="146"/>
      <c r="I124" s="146">
        <v>539.1</v>
      </c>
      <c r="J124" s="146">
        <v>718.9</v>
      </c>
      <c r="K124" s="146"/>
      <c r="L124" s="146"/>
      <c r="M124" s="146"/>
      <c r="N124" s="146">
        <v>853.5</v>
      </c>
      <c r="O124" s="146"/>
      <c r="P124" s="146"/>
      <c r="Q124" s="147">
        <v>2511.6999999999998</v>
      </c>
    </row>
    <row r="125" spans="2:17" x14ac:dyDescent="0.25">
      <c r="B125" s="16"/>
      <c r="C125" s="17" t="s">
        <v>51</v>
      </c>
      <c r="D125" s="139" t="s">
        <v>262</v>
      </c>
      <c r="E125" s="140"/>
      <c r="F125" s="140">
        <v>3</v>
      </c>
      <c r="G125" s="140">
        <v>1</v>
      </c>
      <c r="H125" s="140"/>
      <c r="I125" s="140"/>
      <c r="J125" s="140"/>
      <c r="K125" s="140"/>
      <c r="L125" s="140"/>
      <c r="M125" s="140"/>
      <c r="N125" s="140">
        <v>13</v>
      </c>
      <c r="O125" s="140"/>
      <c r="P125" s="140"/>
      <c r="Q125" s="141">
        <v>17</v>
      </c>
    </row>
    <row r="126" spans="2:17" x14ac:dyDescent="0.25">
      <c r="B126" s="16"/>
      <c r="C126" s="17"/>
      <c r="D126" s="142" t="s">
        <v>263</v>
      </c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4"/>
    </row>
    <row r="127" spans="2:17" x14ac:dyDescent="0.25">
      <c r="B127" s="16"/>
      <c r="C127" s="17"/>
      <c r="D127" s="145" t="s">
        <v>264</v>
      </c>
      <c r="E127" s="146"/>
      <c r="F127" s="146">
        <v>80.099999999999994</v>
      </c>
      <c r="G127" s="146">
        <v>8.8000000000000007</v>
      </c>
      <c r="H127" s="146"/>
      <c r="I127" s="146"/>
      <c r="J127" s="146"/>
      <c r="K127" s="146"/>
      <c r="L127" s="146"/>
      <c r="M127" s="146"/>
      <c r="N127" s="146">
        <v>522.1</v>
      </c>
      <c r="O127" s="146"/>
      <c r="P127" s="146"/>
      <c r="Q127" s="147">
        <v>611</v>
      </c>
    </row>
    <row r="128" spans="2:17" x14ac:dyDescent="0.25">
      <c r="B128" s="148" t="s">
        <v>285</v>
      </c>
      <c r="C128" s="149"/>
      <c r="D128" s="149"/>
      <c r="E128" s="150"/>
      <c r="F128" s="150">
        <v>40</v>
      </c>
      <c r="G128" s="150">
        <v>19</v>
      </c>
      <c r="H128" s="150"/>
      <c r="I128" s="150">
        <v>28</v>
      </c>
      <c r="J128" s="150">
        <v>39</v>
      </c>
      <c r="K128" s="150"/>
      <c r="L128" s="150"/>
      <c r="M128" s="150"/>
      <c r="N128" s="150">
        <v>182</v>
      </c>
      <c r="O128" s="150"/>
      <c r="P128" s="150"/>
      <c r="Q128" s="151">
        <v>308</v>
      </c>
    </row>
    <row r="129" spans="2:17" x14ac:dyDescent="0.25">
      <c r="B129" s="152" t="s">
        <v>286</v>
      </c>
      <c r="C129" s="153"/>
      <c r="D129" s="153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5"/>
    </row>
    <row r="130" spans="2:17" x14ac:dyDescent="0.25">
      <c r="B130" s="156" t="s">
        <v>303</v>
      </c>
      <c r="C130" s="157"/>
      <c r="D130" s="157"/>
      <c r="E130" s="158"/>
      <c r="F130" s="158">
        <v>622.1</v>
      </c>
      <c r="G130" s="158">
        <v>129.19999999999999</v>
      </c>
      <c r="H130" s="158"/>
      <c r="I130" s="158">
        <v>607.30000000000007</v>
      </c>
      <c r="J130" s="158">
        <v>905.59999999999991</v>
      </c>
      <c r="K130" s="158"/>
      <c r="L130" s="158"/>
      <c r="M130" s="158"/>
      <c r="N130" s="158">
        <v>2801.5</v>
      </c>
      <c r="O130" s="158"/>
      <c r="P130" s="158"/>
      <c r="Q130" s="159">
        <v>5065.7</v>
      </c>
    </row>
    <row r="131" spans="2:17" x14ac:dyDescent="0.25">
      <c r="B131" s="16" t="s">
        <v>53</v>
      </c>
      <c r="C131" s="17" t="s">
        <v>54</v>
      </c>
      <c r="D131" s="139" t="s">
        <v>262</v>
      </c>
      <c r="E131" s="140"/>
      <c r="F131" s="140"/>
      <c r="G131" s="140"/>
      <c r="H131" s="140"/>
      <c r="I131" s="140">
        <v>3</v>
      </c>
      <c r="J131" s="140">
        <v>48</v>
      </c>
      <c r="K131" s="140"/>
      <c r="L131" s="140"/>
      <c r="M131" s="140"/>
      <c r="N131" s="140">
        <v>15</v>
      </c>
      <c r="O131" s="140"/>
      <c r="P131" s="140">
        <v>1</v>
      </c>
      <c r="Q131" s="141">
        <v>67</v>
      </c>
    </row>
    <row r="132" spans="2:17" x14ac:dyDescent="0.25">
      <c r="B132" s="16"/>
      <c r="C132" s="17"/>
      <c r="D132" s="142" t="s">
        <v>263</v>
      </c>
      <c r="E132" s="143">
        <v>44668.800000000003</v>
      </c>
      <c r="F132" s="143"/>
      <c r="G132" s="143"/>
      <c r="H132" s="143"/>
      <c r="I132" s="143"/>
      <c r="J132" s="143">
        <v>2122.79</v>
      </c>
      <c r="K132" s="143"/>
      <c r="L132" s="143"/>
      <c r="M132" s="143"/>
      <c r="N132" s="143"/>
      <c r="O132" s="143"/>
      <c r="P132" s="143"/>
      <c r="Q132" s="144">
        <v>46791.590000000004</v>
      </c>
    </row>
    <row r="133" spans="2:17" x14ac:dyDescent="0.25">
      <c r="B133" s="16"/>
      <c r="C133" s="17"/>
      <c r="D133" s="145" t="s">
        <v>264</v>
      </c>
      <c r="E133" s="146">
        <v>7040.9</v>
      </c>
      <c r="F133" s="146"/>
      <c r="G133" s="146"/>
      <c r="H133" s="146"/>
      <c r="I133" s="146">
        <v>14.13</v>
      </c>
      <c r="J133" s="146">
        <v>18.440000000000001</v>
      </c>
      <c r="K133" s="146"/>
      <c r="L133" s="146"/>
      <c r="M133" s="146"/>
      <c r="N133" s="146">
        <v>171.52</v>
      </c>
      <c r="O133" s="146"/>
      <c r="P133" s="146">
        <v>1.03</v>
      </c>
      <c r="Q133" s="147">
        <v>7246.0199999999995</v>
      </c>
    </row>
    <row r="134" spans="2:17" x14ac:dyDescent="0.25">
      <c r="B134" s="16"/>
      <c r="C134" s="17" t="s">
        <v>55</v>
      </c>
      <c r="D134" s="139" t="s">
        <v>262</v>
      </c>
      <c r="E134" s="140"/>
      <c r="F134" s="140"/>
      <c r="G134" s="140">
        <v>1</v>
      </c>
      <c r="H134" s="140"/>
      <c r="I134" s="140">
        <v>33</v>
      </c>
      <c r="J134" s="140">
        <v>186</v>
      </c>
      <c r="K134" s="140"/>
      <c r="L134" s="140"/>
      <c r="M134" s="140"/>
      <c r="N134" s="140">
        <v>30</v>
      </c>
      <c r="O134" s="140">
        <v>12</v>
      </c>
      <c r="P134" s="140">
        <v>6</v>
      </c>
      <c r="Q134" s="141">
        <v>268</v>
      </c>
    </row>
    <row r="135" spans="2:17" x14ac:dyDescent="0.25">
      <c r="B135" s="16"/>
      <c r="C135" s="17"/>
      <c r="D135" s="142" t="s">
        <v>263</v>
      </c>
      <c r="E135" s="143">
        <v>30485</v>
      </c>
      <c r="F135" s="143"/>
      <c r="G135" s="143"/>
      <c r="H135" s="143"/>
      <c r="I135" s="143">
        <v>84.16</v>
      </c>
      <c r="J135" s="143">
        <v>5435.34</v>
      </c>
      <c r="K135" s="143"/>
      <c r="L135" s="143"/>
      <c r="M135" s="143"/>
      <c r="N135" s="143"/>
      <c r="O135" s="143"/>
      <c r="P135" s="143"/>
      <c r="Q135" s="144">
        <v>36004.5</v>
      </c>
    </row>
    <row r="136" spans="2:17" x14ac:dyDescent="0.25">
      <c r="B136" s="16"/>
      <c r="C136" s="17"/>
      <c r="D136" s="145" t="s">
        <v>264</v>
      </c>
      <c r="E136" s="146">
        <v>7762</v>
      </c>
      <c r="F136" s="146"/>
      <c r="G136" s="146">
        <v>3.45</v>
      </c>
      <c r="H136" s="146"/>
      <c r="I136" s="146">
        <v>235.27</v>
      </c>
      <c r="J136" s="146">
        <v>30.82</v>
      </c>
      <c r="K136" s="146"/>
      <c r="L136" s="146"/>
      <c r="M136" s="146"/>
      <c r="N136" s="146">
        <v>203.45</v>
      </c>
      <c r="O136" s="146">
        <v>75.08</v>
      </c>
      <c r="P136" s="146">
        <v>23.68</v>
      </c>
      <c r="Q136" s="147">
        <v>8333.75</v>
      </c>
    </row>
    <row r="137" spans="2:17" x14ac:dyDescent="0.25">
      <c r="B137" s="148" t="s">
        <v>283</v>
      </c>
      <c r="C137" s="149"/>
      <c r="D137" s="149"/>
      <c r="E137" s="150">
        <v>0</v>
      </c>
      <c r="F137" s="150"/>
      <c r="G137" s="150">
        <v>1</v>
      </c>
      <c r="H137" s="150"/>
      <c r="I137" s="150">
        <v>36</v>
      </c>
      <c r="J137" s="150">
        <v>234</v>
      </c>
      <c r="K137" s="150"/>
      <c r="L137" s="150"/>
      <c r="M137" s="150"/>
      <c r="N137" s="150">
        <v>45</v>
      </c>
      <c r="O137" s="150">
        <v>12</v>
      </c>
      <c r="P137" s="150">
        <v>7</v>
      </c>
      <c r="Q137" s="151">
        <v>335</v>
      </c>
    </row>
    <row r="138" spans="2:17" x14ac:dyDescent="0.25">
      <c r="B138" s="152" t="s">
        <v>284</v>
      </c>
      <c r="C138" s="153"/>
      <c r="D138" s="153"/>
      <c r="E138" s="154">
        <v>75153.8</v>
      </c>
      <c r="F138" s="154"/>
      <c r="G138" s="154"/>
      <c r="H138" s="154"/>
      <c r="I138" s="154">
        <v>84.16</v>
      </c>
      <c r="J138" s="154">
        <v>7558.13</v>
      </c>
      <c r="K138" s="154"/>
      <c r="L138" s="154"/>
      <c r="M138" s="154"/>
      <c r="N138" s="154"/>
      <c r="O138" s="154"/>
      <c r="P138" s="154"/>
      <c r="Q138" s="155">
        <v>82796.09</v>
      </c>
    </row>
    <row r="139" spans="2:17" x14ac:dyDescent="0.25">
      <c r="B139" s="156" t="s">
        <v>304</v>
      </c>
      <c r="C139" s="157"/>
      <c r="D139" s="157"/>
      <c r="E139" s="158">
        <v>14802.9</v>
      </c>
      <c r="F139" s="158"/>
      <c r="G139" s="158">
        <v>3.45</v>
      </c>
      <c r="H139" s="158"/>
      <c r="I139" s="158">
        <v>249.4</v>
      </c>
      <c r="J139" s="158">
        <v>49.260000000000005</v>
      </c>
      <c r="K139" s="158"/>
      <c r="L139" s="158"/>
      <c r="M139" s="158"/>
      <c r="N139" s="158">
        <v>374.97</v>
      </c>
      <c r="O139" s="158">
        <v>75.08</v>
      </c>
      <c r="P139" s="158">
        <v>24.71</v>
      </c>
      <c r="Q139" s="159">
        <v>15579.77</v>
      </c>
    </row>
    <row r="140" spans="2:17" x14ac:dyDescent="0.25">
      <c r="B140" s="16" t="s">
        <v>57</v>
      </c>
      <c r="C140" s="17" t="s">
        <v>320</v>
      </c>
      <c r="D140" s="139" t="s">
        <v>262</v>
      </c>
      <c r="E140" s="140"/>
      <c r="F140" s="140">
        <v>6</v>
      </c>
      <c r="G140" s="140">
        <v>1</v>
      </c>
      <c r="H140" s="140">
        <v>1</v>
      </c>
      <c r="I140" s="140">
        <v>24</v>
      </c>
      <c r="J140" s="140">
        <v>11</v>
      </c>
      <c r="K140" s="140"/>
      <c r="L140" s="140"/>
      <c r="M140" s="140"/>
      <c r="N140" s="140">
        <v>15</v>
      </c>
      <c r="O140" s="140"/>
      <c r="P140" s="140">
        <v>0</v>
      </c>
      <c r="Q140" s="141">
        <v>58</v>
      </c>
    </row>
    <row r="141" spans="2:17" x14ac:dyDescent="0.25">
      <c r="B141" s="16"/>
      <c r="C141" s="17"/>
      <c r="D141" s="142" t="s">
        <v>263</v>
      </c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4"/>
    </row>
    <row r="142" spans="2:17" x14ac:dyDescent="0.25">
      <c r="B142" s="16"/>
      <c r="C142" s="17"/>
      <c r="D142" s="145" t="s">
        <v>264</v>
      </c>
      <c r="E142" s="146"/>
      <c r="F142" s="146">
        <v>21.59</v>
      </c>
      <c r="G142" s="146">
        <v>9</v>
      </c>
      <c r="H142" s="146">
        <v>11.01</v>
      </c>
      <c r="I142" s="146">
        <v>146.63</v>
      </c>
      <c r="J142" s="146">
        <v>76.67</v>
      </c>
      <c r="K142" s="146"/>
      <c r="L142" s="146"/>
      <c r="M142" s="146"/>
      <c r="N142" s="146">
        <v>50</v>
      </c>
      <c r="O142" s="146"/>
      <c r="P142" s="146">
        <v>321.37</v>
      </c>
      <c r="Q142" s="147">
        <v>636.27</v>
      </c>
    </row>
    <row r="143" spans="2:17" x14ac:dyDescent="0.25">
      <c r="B143" s="16"/>
      <c r="C143" s="17" t="s">
        <v>59</v>
      </c>
      <c r="D143" s="139" t="s">
        <v>262</v>
      </c>
      <c r="E143" s="140"/>
      <c r="F143" s="140">
        <v>13</v>
      </c>
      <c r="G143" s="140">
        <v>1</v>
      </c>
      <c r="H143" s="140">
        <v>18</v>
      </c>
      <c r="I143" s="140">
        <v>50</v>
      </c>
      <c r="J143" s="140">
        <v>7</v>
      </c>
      <c r="K143" s="140"/>
      <c r="L143" s="140"/>
      <c r="M143" s="140"/>
      <c r="N143" s="140">
        <v>24</v>
      </c>
      <c r="O143" s="140"/>
      <c r="P143" s="140">
        <v>0</v>
      </c>
      <c r="Q143" s="141">
        <v>113</v>
      </c>
    </row>
    <row r="144" spans="2:17" x14ac:dyDescent="0.25">
      <c r="B144" s="16"/>
      <c r="C144" s="17"/>
      <c r="D144" s="142" t="s">
        <v>263</v>
      </c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4"/>
    </row>
    <row r="145" spans="2:17" x14ac:dyDescent="0.25">
      <c r="B145" s="16"/>
      <c r="C145" s="17"/>
      <c r="D145" s="145" t="s">
        <v>264</v>
      </c>
      <c r="E145" s="146"/>
      <c r="F145" s="146">
        <v>38.119999999999997</v>
      </c>
      <c r="G145" s="146">
        <v>2.6</v>
      </c>
      <c r="H145" s="146">
        <v>25.25</v>
      </c>
      <c r="I145" s="146">
        <v>371.33</v>
      </c>
      <c r="J145" s="146">
        <v>30.18</v>
      </c>
      <c r="K145" s="146"/>
      <c r="L145" s="146"/>
      <c r="M145" s="146"/>
      <c r="N145" s="146">
        <v>67.2</v>
      </c>
      <c r="O145" s="146"/>
      <c r="P145" s="146">
        <v>726.18</v>
      </c>
      <c r="Q145" s="147">
        <v>1260.8599999999999</v>
      </c>
    </row>
    <row r="146" spans="2:17" x14ac:dyDescent="0.25">
      <c r="B146" s="16"/>
      <c r="C146" s="17" t="s">
        <v>321</v>
      </c>
      <c r="D146" s="139" t="s">
        <v>262</v>
      </c>
      <c r="E146" s="140"/>
      <c r="F146" s="140">
        <v>5</v>
      </c>
      <c r="G146" s="140">
        <v>1</v>
      </c>
      <c r="H146" s="140">
        <v>1</v>
      </c>
      <c r="I146" s="140">
        <v>19</v>
      </c>
      <c r="J146" s="140"/>
      <c r="K146" s="140"/>
      <c r="L146" s="140"/>
      <c r="M146" s="140"/>
      <c r="N146" s="140">
        <v>23</v>
      </c>
      <c r="O146" s="140"/>
      <c r="P146" s="140">
        <v>0</v>
      </c>
      <c r="Q146" s="141">
        <v>49</v>
      </c>
    </row>
    <row r="147" spans="2:17" x14ac:dyDescent="0.25">
      <c r="B147" s="16"/>
      <c r="C147" s="17"/>
      <c r="D147" s="142" t="s">
        <v>263</v>
      </c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4"/>
    </row>
    <row r="148" spans="2:17" x14ac:dyDescent="0.25">
      <c r="B148" s="16"/>
      <c r="C148" s="17"/>
      <c r="D148" s="145" t="s">
        <v>264</v>
      </c>
      <c r="E148" s="146"/>
      <c r="F148" s="146">
        <v>18.329999999999998</v>
      </c>
      <c r="G148" s="146">
        <v>3.4</v>
      </c>
      <c r="H148" s="146">
        <v>0.37</v>
      </c>
      <c r="I148" s="146">
        <v>111.25</v>
      </c>
      <c r="J148" s="146"/>
      <c r="K148" s="146"/>
      <c r="L148" s="146"/>
      <c r="M148" s="146"/>
      <c r="N148" s="146">
        <v>62.8</v>
      </c>
      <c r="O148" s="146"/>
      <c r="P148" s="146">
        <v>453.76</v>
      </c>
      <c r="Q148" s="147">
        <v>649.91</v>
      </c>
    </row>
    <row r="149" spans="2:17" x14ac:dyDescent="0.25">
      <c r="B149" s="16"/>
      <c r="C149" s="17" t="s">
        <v>61</v>
      </c>
      <c r="D149" s="139" t="s">
        <v>262</v>
      </c>
      <c r="E149" s="140"/>
      <c r="F149" s="140">
        <v>10</v>
      </c>
      <c r="G149" s="140"/>
      <c r="H149" s="140">
        <v>5</v>
      </c>
      <c r="I149" s="140">
        <v>40</v>
      </c>
      <c r="J149" s="140">
        <v>1</v>
      </c>
      <c r="K149" s="140"/>
      <c r="L149" s="140"/>
      <c r="M149" s="140"/>
      <c r="N149" s="140">
        <v>16</v>
      </c>
      <c r="O149" s="140"/>
      <c r="P149" s="140">
        <v>0</v>
      </c>
      <c r="Q149" s="141">
        <v>72</v>
      </c>
    </row>
    <row r="150" spans="2:17" x14ac:dyDescent="0.25">
      <c r="B150" s="16"/>
      <c r="C150" s="17"/>
      <c r="D150" s="142" t="s">
        <v>263</v>
      </c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4"/>
    </row>
    <row r="151" spans="2:17" x14ac:dyDescent="0.25">
      <c r="B151" s="16"/>
      <c r="C151" s="17"/>
      <c r="D151" s="145" t="s">
        <v>264</v>
      </c>
      <c r="E151" s="146"/>
      <c r="F151" s="146">
        <v>23.7</v>
      </c>
      <c r="G151" s="146"/>
      <c r="H151" s="146">
        <v>7.6</v>
      </c>
      <c r="I151" s="146">
        <v>196.91</v>
      </c>
      <c r="J151" s="146">
        <v>9.31</v>
      </c>
      <c r="K151" s="146"/>
      <c r="L151" s="146"/>
      <c r="M151" s="146"/>
      <c r="N151" s="146">
        <v>44</v>
      </c>
      <c r="O151" s="146"/>
      <c r="P151" s="146">
        <v>336.14</v>
      </c>
      <c r="Q151" s="147">
        <v>617.66</v>
      </c>
    </row>
    <row r="152" spans="2:17" x14ac:dyDescent="0.25">
      <c r="B152" s="148" t="s">
        <v>281</v>
      </c>
      <c r="C152" s="149"/>
      <c r="D152" s="149"/>
      <c r="E152" s="150"/>
      <c r="F152" s="150">
        <v>34</v>
      </c>
      <c r="G152" s="150">
        <v>3</v>
      </c>
      <c r="H152" s="150">
        <v>25</v>
      </c>
      <c r="I152" s="150">
        <v>133</v>
      </c>
      <c r="J152" s="150">
        <v>19</v>
      </c>
      <c r="K152" s="150"/>
      <c r="L152" s="150"/>
      <c r="M152" s="150"/>
      <c r="N152" s="150">
        <v>78</v>
      </c>
      <c r="O152" s="150"/>
      <c r="P152" s="150">
        <v>0</v>
      </c>
      <c r="Q152" s="151">
        <v>292</v>
      </c>
    </row>
    <row r="153" spans="2:17" x14ac:dyDescent="0.25">
      <c r="B153" s="152" t="s">
        <v>282</v>
      </c>
      <c r="C153" s="153"/>
      <c r="D153" s="153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5"/>
    </row>
    <row r="154" spans="2:17" x14ac:dyDescent="0.25">
      <c r="B154" s="156" t="s">
        <v>305</v>
      </c>
      <c r="C154" s="157"/>
      <c r="D154" s="157"/>
      <c r="E154" s="158"/>
      <c r="F154" s="158">
        <v>101.74</v>
      </c>
      <c r="G154" s="158">
        <v>15</v>
      </c>
      <c r="H154" s="158">
        <v>44.23</v>
      </c>
      <c r="I154" s="158">
        <v>826.12</v>
      </c>
      <c r="J154" s="158">
        <v>116.16</v>
      </c>
      <c r="K154" s="158"/>
      <c r="L154" s="158"/>
      <c r="M154" s="158"/>
      <c r="N154" s="158">
        <v>224</v>
      </c>
      <c r="O154" s="158"/>
      <c r="P154" s="158">
        <v>1837.4499999999998</v>
      </c>
      <c r="Q154" s="159">
        <v>3164.7</v>
      </c>
    </row>
    <row r="155" spans="2:17" x14ac:dyDescent="0.25">
      <c r="B155" s="16" t="s">
        <v>63</v>
      </c>
      <c r="C155" s="17" t="s">
        <v>63</v>
      </c>
      <c r="D155" s="139" t="s">
        <v>262</v>
      </c>
      <c r="E155" s="140"/>
      <c r="F155" s="140"/>
      <c r="G155" s="140">
        <v>1</v>
      </c>
      <c r="H155" s="140"/>
      <c r="I155" s="140"/>
      <c r="J155" s="140">
        <v>14</v>
      </c>
      <c r="K155" s="140"/>
      <c r="L155" s="140"/>
      <c r="M155" s="140"/>
      <c r="N155" s="140">
        <v>7</v>
      </c>
      <c r="O155" s="140"/>
      <c r="P155" s="140"/>
      <c r="Q155" s="141">
        <v>22</v>
      </c>
    </row>
    <row r="156" spans="2:17" x14ac:dyDescent="0.25">
      <c r="B156" s="16"/>
      <c r="C156" s="17"/>
      <c r="D156" s="142" t="s">
        <v>263</v>
      </c>
      <c r="E156" s="143"/>
      <c r="F156" s="143"/>
      <c r="G156" s="143"/>
      <c r="H156" s="143"/>
      <c r="I156" s="143"/>
      <c r="J156" s="143">
        <v>204</v>
      </c>
      <c r="K156" s="143"/>
      <c r="L156" s="143"/>
      <c r="M156" s="143"/>
      <c r="N156" s="143"/>
      <c r="O156" s="143"/>
      <c r="P156" s="143"/>
      <c r="Q156" s="144">
        <v>204</v>
      </c>
    </row>
    <row r="157" spans="2:17" x14ac:dyDescent="0.25">
      <c r="B157" s="16"/>
      <c r="C157" s="17"/>
      <c r="D157" s="145" t="s">
        <v>264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7"/>
    </row>
    <row r="158" spans="2:17" x14ac:dyDescent="0.25">
      <c r="B158" s="148" t="s">
        <v>278</v>
      </c>
      <c r="C158" s="149"/>
      <c r="D158" s="149"/>
      <c r="E158" s="150"/>
      <c r="F158" s="150"/>
      <c r="G158" s="150">
        <v>1</v>
      </c>
      <c r="H158" s="150"/>
      <c r="I158" s="150"/>
      <c r="J158" s="150">
        <v>14</v>
      </c>
      <c r="K158" s="150"/>
      <c r="L158" s="150"/>
      <c r="M158" s="150"/>
      <c r="N158" s="150">
        <v>7</v>
      </c>
      <c r="O158" s="150"/>
      <c r="P158" s="150"/>
      <c r="Q158" s="151">
        <v>22</v>
      </c>
    </row>
    <row r="159" spans="2:17" x14ac:dyDescent="0.25">
      <c r="B159" s="152" t="s">
        <v>279</v>
      </c>
      <c r="C159" s="153"/>
      <c r="D159" s="153"/>
      <c r="E159" s="154"/>
      <c r="F159" s="154"/>
      <c r="G159" s="154"/>
      <c r="H159" s="154"/>
      <c r="I159" s="154"/>
      <c r="J159" s="154">
        <v>204</v>
      </c>
      <c r="K159" s="154"/>
      <c r="L159" s="154"/>
      <c r="M159" s="154"/>
      <c r="N159" s="154"/>
      <c r="O159" s="154"/>
      <c r="P159" s="154"/>
      <c r="Q159" s="155">
        <v>204</v>
      </c>
    </row>
    <row r="160" spans="2:17" x14ac:dyDescent="0.25">
      <c r="B160" s="156" t="s">
        <v>280</v>
      </c>
      <c r="C160" s="157"/>
      <c r="D160" s="157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9"/>
    </row>
    <row r="161" spans="2:17" x14ac:dyDescent="0.25">
      <c r="B161" s="16" t="s">
        <v>65</v>
      </c>
      <c r="C161" s="17" t="s">
        <v>65</v>
      </c>
      <c r="D161" s="139" t="s">
        <v>262</v>
      </c>
      <c r="E161" s="140"/>
      <c r="F161" s="140">
        <v>1</v>
      </c>
      <c r="G161" s="140"/>
      <c r="H161" s="140"/>
      <c r="I161" s="140">
        <v>9</v>
      </c>
      <c r="J161" s="140">
        <v>8</v>
      </c>
      <c r="K161" s="140"/>
      <c r="L161" s="140">
        <v>7</v>
      </c>
      <c r="M161" s="140"/>
      <c r="N161" s="140">
        <v>4</v>
      </c>
      <c r="O161" s="140"/>
      <c r="P161" s="140">
        <v>28</v>
      </c>
      <c r="Q161" s="141">
        <v>57</v>
      </c>
    </row>
    <row r="162" spans="2:17" x14ac:dyDescent="0.25">
      <c r="B162" s="16"/>
      <c r="C162" s="17"/>
      <c r="D162" s="142" t="s">
        <v>263</v>
      </c>
      <c r="E162" s="143"/>
      <c r="F162" s="143"/>
      <c r="G162" s="143"/>
      <c r="H162" s="143"/>
      <c r="I162" s="143"/>
      <c r="J162" s="143"/>
      <c r="K162" s="143"/>
      <c r="L162" s="143">
        <v>2609</v>
      </c>
      <c r="M162" s="143"/>
      <c r="N162" s="143"/>
      <c r="O162" s="143"/>
      <c r="P162" s="143"/>
      <c r="Q162" s="144">
        <v>2609</v>
      </c>
    </row>
    <row r="163" spans="2:17" x14ac:dyDescent="0.25">
      <c r="B163" s="16"/>
      <c r="C163" s="17"/>
      <c r="D163" s="145" t="s">
        <v>264</v>
      </c>
      <c r="E163" s="146"/>
      <c r="F163" s="146">
        <v>18.96</v>
      </c>
      <c r="G163" s="146"/>
      <c r="H163" s="146"/>
      <c r="I163" s="146">
        <v>22.89</v>
      </c>
      <c r="J163" s="146">
        <v>47.68</v>
      </c>
      <c r="K163" s="146"/>
      <c r="L163" s="146">
        <v>66.38</v>
      </c>
      <c r="M163" s="146"/>
      <c r="N163" s="146">
        <v>18.05</v>
      </c>
      <c r="O163" s="146"/>
      <c r="P163" s="146"/>
      <c r="Q163" s="147">
        <v>173.96</v>
      </c>
    </row>
    <row r="164" spans="2:17" x14ac:dyDescent="0.25">
      <c r="B164" s="148" t="s">
        <v>276</v>
      </c>
      <c r="C164" s="149"/>
      <c r="D164" s="149"/>
      <c r="E164" s="150"/>
      <c r="F164" s="150">
        <v>1</v>
      </c>
      <c r="G164" s="150"/>
      <c r="H164" s="150"/>
      <c r="I164" s="150">
        <v>9</v>
      </c>
      <c r="J164" s="150">
        <v>8</v>
      </c>
      <c r="K164" s="150"/>
      <c r="L164" s="150">
        <v>7</v>
      </c>
      <c r="M164" s="150"/>
      <c r="N164" s="150">
        <v>4</v>
      </c>
      <c r="O164" s="150"/>
      <c r="P164" s="150">
        <v>28</v>
      </c>
      <c r="Q164" s="151">
        <v>57</v>
      </c>
    </row>
    <row r="165" spans="2:17" x14ac:dyDescent="0.25">
      <c r="B165" s="152" t="s">
        <v>277</v>
      </c>
      <c r="C165" s="153"/>
      <c r="D165" s="153"/>
      <c r="E165" s="154"/>
      <c r="F165" s="154"/>
      <c r="G165" s="154"/>
      <c r="H165" s="154"/>
      <c r="I165" s="154"/>
      <c r="J165" s="154"/>
      <c r="K165" s="154"/>
      <c r="L165" s="154">
        <v>2609</v>
      </c>
      <c r="M165" s="154"/>
      <c r="N165" s="154"/>
      <c r="O165" s="154"/>
      <c r="P165" s="154"/>
      <c r="Q165" s="155">
        <v>2609</v>
      </c>
    </row>
    <row r="166" spans="2:17" x14ac:dyDescent="0.25">
      <c r="B166" s="156" t="s">
        <v>306</v>
      </c>
      <c r="C166" s="157"/>
      <c r="D166" s="157"/>
      <c r="E166" s="158"/>
      <c r="F166" s="158">
        <v>18.96</v>
      </c>
      <c r="G166" s="158"/>
      <c r="H166" s="158"/>
      <c r="I166" s="158">
        <v>22.89</v>
      </c>
      <c r="J166" s="158">
        <v>47.68</v>
      </c>
      <c r="K166" s="158"/>
      <c r="L166" s="158">
        <v>66.38</v>
      </c>
      <c r="M166" s="158"/>
      <c r="N166" s="158">
        <v>18.05</v>
      </c>
      <c r="O166" s="158"/>
      <c r="P166" s="158"/>
      <c r="Q166" s="159">
        <v>173.96</v>
      </c>
    </row>
    <row r="167" spans="2:17" x14ac:dyDescent="0.25">
      <c r="B167" s="16" t="s">
        <v>67</v>
      </c>
      <c r="C167" s="17" t="s">
        <v>67</v>
      </c>
      <c r="D167" s="139" t="s">
        <v>262</v>
      </c>
      <c r="E167" s="140">
        <v>2</v>
      </c>
      <c r="F167" s="140"/>
      <c r="G167" s="140">
        <v>3</v>
      </c>
      <c r="H167" s="140"/>
      <c r="I167" s="140"/>
      <c r="J167" s="140"/>
      <c r="K167" s="140"/>
      <c r="L167" s="140">
        <v>10</v>
      </c>
      <c r="M167" s="140"/>
      <c r="N167" s="140">
        <v>2</v>
      </c>
      <c r="O167" s="140"/>
      <c r="P167" s="140">
        <v>3</v>
      </c>
      <c r="Q167" s="141">
        <v>20</v>
      </c>
    </row>
    <row r="168" spans="2:17" x14ac:dyDescent="0.25">
      <c r="B168" s="16"/>
      <c r="C168" s="17"/>
      <c r="D168" s="142" t="s">
        <v>263</v>
      </c>
      <c r="E168" s="143"/>
      <c r="F168" s="143"/>
      <c r="G168" s="143"/>
      <c r="H168" s="143"/>
      <c r="I168" s="143"/>
      <c r="J168" s="143"/>
      <c r="K168" s="143"/>
      <c r="L168" s="143">
        <v>750.9</v>
      </c>
      <c r="M168" s="143"/>
      <c r="N168" s="143"/>
      <c r="O168" s="143"/>
      <c r="P168" s="143"/>
      <c r="Q168" s="144">
        <v>750.9</v>
      </c>
    </row>
    <row r="169" spans="2:17" x14ac:dyDescent="0.25">
      <c r="B169" s="16"/>
      <c r="C169" s="17"/>
      <c r="D169" s="145" t="s">
        <v>264</v>
      </c>
      <c r="E169" s="146">
        <v>64</v>
      </c>
      <c r="F169" s="146"/>
      <c r="G169" s="146">
        <v>23.03</v>
      </c>
      <c r="H169" s="146"/>
      <c r="I169" s="146"/>
      <c r="J169" s="146"/>
      <c r="K169" s="146"/>
      <c r="L169" s="146">
        <v>67.48</v>
      </c>
      <c r="M169" s="146"/>
      <c r="N169" s="146">
        <v>2.83</v>
      </c>
      <c r="O169" s="146"/>
      <c r="P169" s="146">
        <v>142.69999999999999</v>
      </c>
      <c r="Q169" s="147">
        <v>300.03999999999996</v>
      </c>
    </row>
    <row r="170" spans="2:17" x14ac:dyDescent="0.25">
      <c r="B170" s="148" t="s">
        <v>274</v>
      </c>
      <c r="C170" s="149"/>
      <c r="D170" s="149"/>
      <c r="E170" s="150">
        <v>2</v>
      </c>
      <c r="F170" s="150"/>
      <c r="G170" s="150">
        <v>3</v>
      </c>
      <c r="H170" s="150"/>
      <c r="I170" s="150"/>
      <c r="J170" s="150"/>
      <c r="K170" s="150"/>
      <c r="L170" s="150">
        <v>10</v>
      </c>
      <c r="M170" s="150"/>
      <c r="N170" s="150">
        <v>2</v>
      </c>
      <c r="O170" s="150"/>
      <c r="P170" s="150">
        <v>3</v>
      </c>
      <c r="Q170" s="151">
        <v>20</v>
      </c>
    </row>
    <row r="171" spans="2:17" x14ac:dyDescent="0.25">
      <c r="B171" s="152" t="s">
        <v>275</v>
      </c>
      <c r="C171" s="153"/>
      <c r="D171" s="153"/>
      <c r="E171" s="154"/>
      <c r="F171" s="154"/>
      <c r="G171" s="154"/>
      <c r="H171" s="154"/>
      <c r="I171" s="154"/>
      <c r="J171" s="154"/>
      <c r="K171" s="154"/>
      <c r="L171" s="154">
        <v>750.9</v>
      </c>
      <c r="M171" s="154"/>
      <c r="N171" s="154"/>
      <c r="O171" s="154"/>
      <c r="P171" s="154"/>
      <c r="Q171" s="155">
        <v>750.9</v>
      </c>
    </row>
    <row r="172" spans="2:17" x14ac:dyDescent="0.25">
      <c r="B172" s="156" t="s">
        <v>307</v>
      </c>
      <c r="C172" s="157"/>
      <c r="D172" s="157"/>
      <c r="E172" s="158">
        <v>64</v>
      </c>
      <c r="F172" s="158"/>
      <c r="G172" s="158">
        <v>23.03</v>
      </c>
      <c r="H172" s="158"/>
      <c r="I172" s="158"/>
      <c r="J172" s="158"/>
      <c r="K172" s="158"/>
      <c r="L172" s="158">
        <v>67.48</v>
      </c>
      <c r="M172" s="158"/>
      <c r="N172" s="158">
        <v>2.83</v>
      </c>
      <c r="O172" s="158"/>
      <c r="P172" s="158">
        <v>142.69999999999999</v>
      </c>
      <c r="Q172" s="159">
        <v>300.03999999999996</v>
      </c>
    </row>
    <row r="173" spans="2:17" x14ac:dyDescent="0.25">
      <c r="B173" s="16" t="s">
        <v>69</v>
      </c>
      <c r="C173" s="17" t="s">
        <v>69</v>
      </c>
      <c r="D173" s="139" t="s">
        <v>262</v>
      </c>
      <c r="E173" s="140"/>
      <c r="F173" s="140"/>
      <c r="G173" s="140">
        <v>3</v>
      </c>
      <c r="H173" s="140"/>
      <c r="I173" s="140"/>
      <c r="J173" s="140">
        <v>2</v>
      </c>
      <c r="K173" s="140"/>
      <c r="L173" s="140"/>
      <c r="M173" s="140">
        <v>5</v>
      </c>
      <c r="N173" s="140">
        <v>20</v>
      </c>
      <c r="O173" s="140"/>
      <c r="P173" s="140"/>
      <c r="Q173" s="141">
        <v>30</v>
      </c>
    </row>
    <row r="174" spans="2:17" x14ac:dyDescent="0.25">
      <c r="B174" s="16"/>
      <c r="C174" s="17"/>
      <c r="D174" s="142" t="s">
        <v>263</v>
      </c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4"/>
    </row>
    <row r="175" spans="2:17" x14ac:dyDescent="0.25">
      <c r="B175" s="16"/>
      <c r="C175" s="17"/>
      <c r="D175" s="145" t="s">
        <v>264</v>
      </c>
      <c r="E175" s="146"/>
      <c r="F175" s="146"/>
      <c r="G175" s="146">
        <v>19.7</v>
      </c>
      <c r="H175" s="146"/>
      <c r="I175" s="146"/>
      <c r="J175" s="146">
        <v>3.6</v>
      </c>
      <c r="K175" s="146"/>
      <c r="L175" s="146"/>
      <c r="M175" s="146">
        <v>93</v>
      </c>
      <c r="N175" s="146">
        <v>46.6</v>
      </c>
      <c r="O175" s="146"/>
      <c r="P175" s="146"/>
      <c r="Q175" s="147">
        <v>162.9</v>
      </c>
    </row>
    <row r="176" spans="2:17" x14ac:dyDescent="0.25">
      <c r="B176" s="148" t="s">
        <v>271</v>
      </c>
      <c r="C176" s="149"/>
      <c r="D176" s="149"/>
      <c r="E176" s="150"/>
      <c r="F176" s="150"/>
      <c r="G176" s="150">
        <v>3</v>
      </c>
      <c r="H176" s="150"/>
      <c r="I176" s="150"/>
      <c r="J176" s="150">
        <v>2</v>
      </c>
      <c r="K176" s="150"/>
      <c r="L176" s="150"/>
      <c r="M176" s="150">
        <v>5</v>
      </c>
      <c r="N176" s="150">
        <v>20</v>
      </c>
      <c r="O176" s="150"/>
      <c r="P176" s="150"/>
      <c r="Q176" s="151">
        <v>30</v>
      </c>
    </row>
    <row r="177" spans="2:17" x14ac:dyDescent="0.25">
      <c r="B177" s="152" t="s">
        <v>272</v>
      </c>
      <c r="C177" s="153"/>
      <c r="D177" s="153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5"/>
    </row>
    <row r="178" spans="2:17" x14ac:dyDescent="0.25">
      <c r="B178" s="156" t="s">
        <v>273</v>
      </c>
      <c r="C178" s="157"/>
      <c r="D178" s="157"/>
      <c r="E178" s="158"/>
      <c r="F178" s="158"/>
      <c r="G178" s="158">
        <v>19.7</v>
      </c>
      <c r="H178" s="158"/>
      <c r="I178" s="158"/>
      <c r="J178" s="158">
        <v>3.6</v>
      </c>
      <c r="K178" s="158"/>
      <c r="L178" s="158"/>
      <c r="M178" s="158">
        <v>93</v>
      </c>
      <c r="N178" s="158">
        <v>46.6</v>
      </c>
      <c r="O178" s="158"/>
      <c r="P178" s="158"/>
      <c r="Q178" s="159">
        <v>162.9</v>
      </c>
    </row>
    <row r="179" spans="2:17" x14ac:dyDescent="0.25">
      <c r="B179" s="16" t="s">
        <v>71</v>
      </c>
      <c r="C179" s="17" t="s">
        <v>322</v>
      </c>
      <c r="D179" s="139" t="s">
        <v>262</v>
      </c>
      <c r="E179" s="140"/>
      <c r="F179" s="140"/>
      <c r="G179" s="140"/>
      <c r="H179" s="140"/>
      <c r="I179" s="140"/>
      <c r="J179" s="140">
        <v>6</v>
      </c>
      <c r="K179" s="140"/>
      <c r="L179" s="140"/>
      <c r="M179" s="140">
        <v>5</v>
      </c>
      <c r="N179" s="140">
        <v>4</v>
      </c>
      <c r="O179" s="140"/>
      <c r="P179" s="140"/>
      <c r="Q179" s="141">
        <v>15</v>
      </c>
    </row>
    <row r="180" spans="2:17" x14ac:dyDescent="0.25">
      <c r="B180" s="16"/>
      <c r="C180" s="17"/>
      <c r="D180" s="142" t="s">
        <v>263</v>
      </c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4"/>
    </row>
    <row r="181" spans="2:17" x14ac:dyDescent="0.25">
      <c r="B181" s="16"/>
      <c r="C181" s="17"/>
      <c r="D181" s="145" t="s">
        <v>264</v>
      </c>
      <c r="E181" s="146"/>
      <c r="F181" s="146"/>
      <c r="G181" s="146"/>
      <c r="H181" s="146"/>
      <c r="I181" s="146"/>
      <c r="J181" s="146">
        <v>28.9</v>
      </c>
      <c r="K181" s="146"/>
      <c r="L181" s="146"/>
      <c r="M181" s="146">
        <v>64.7</v>
      </c>
      <c r="N181" s="146">
        <v>13.3</v>
      </c>
      <c r="O181" s="146"/>
      <c r="P181" s="146"/>
      <c r="Q181" s="147">
        <v>106.89999999999999</v>
      </c>
    </row>
    <row r="182" spans="2:17" x14ac:dyDescent="0.25">
      <c r="B182" s="16"/>
      <c r="C182" s="17" t="s">
        <v>323</v>
      </c>
      <c r="D182" s="139" t="s">
        <v>262</v>
      </c>
      <c r="E182" s="140"/>
      <c r="F182" s="140"/>
      <c r="G182" s="140">
        <v>2</v>
      </c>
      <c r="H182" s="140"/>
      <c r="I182" s="140"/>
      <c r="J182" s="140">
        <v>4</v>
      </c>
      <c r="K182" s="140"/>
      <c r="L182" s="140"/>
      <c r="M182" s="140"/>
      <c r="N182" s="140">
        <v>3</v>
      </c>
      <c r="O182" s="140"/>
      <c r="P182" s="140"/>
      <c r="Q182" s="141">
        <v>9</v>
      </c>
    </row>
    <row r="183" spans="2:17" x14ac:dyDescent="0.25">
      <c r="B183" s="16"/>
      <c r="C183" s="17"/>
      <c r="D183" s="142" t="s">
        <v>263</v>
      </c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4"/>
    </row>
    <row r="184" spans="2:17" x14ac:dyDescent="0.25">
      <c r="B184" s="16"/>
      <c r="C184" s="17"/>
      <c r="D184" s="145" t="s">
        <v>264</v>
      </c>
      <c r="E184" s="146"/>
      <c r="F184" s="146"/>
      <c r="G184" s="146">
        <v>3</v>
      </c>
      <c r="H184" s="146"/>
      <c r="I184" s="146"/>
      <c r="J184" s="146">
        <v>10</v>
      </c>
      <c r="K184" s="146"/>
      <c r="L184" s="146"/>
      <c r="M184" s="146"/>
      <c r="N184" s="146">
        <v>7</v>
      </c>
      <c r="O184" s="146"/>
      <c r="P184" s="146"/>
      <c r="Q184" s="147">
        <v>20</v>
      </c>
    </row>
    <row r="185" spans="2:17" x14ac:dyDescent="0.25">
      <c r="B185" s="16"/>
      <c r="C185" s="17" t="s">
        <v>324</v>
      </c>
      <c r="D185" s="139" t="s">
        <v>262</v>
      </c>
      <c r="E185" s="140">
        <v>8</v>
      </c>
      <c r="F185" s="140"/>
      <c r="G185" s="140"/>
      <c r="H185" s="140"/>
      <c r="I185" s="140"/>
      <c r="J185" s="140">
        <v>2</v>
      </c>
      <c r="K185" s="140"/>
      <c r="L185" s="140"/>
      <c r="M185" s="140"/>
      <c r="N185" s="140">
        <v>1</v>
      </c>
      <c r="O185" s="140"/>
      <c r="P185" s="140"/>
      <c r="Q185" s="141">
        <v>11</v>
      </c>
    </row>
    <row r="186" spans="2:17" x14ac:dyDescent="0.25">
      <c r="B186" s="16"/>
      <c r="C186" s="17"/>
      <c r="D186" s="142" t="s">
        <v>263</v>
      </c>
      <c r="E186" s="143"/>
      <c r="F186" s="143"/>
      <c r="G186" s="143"/>
      <c r="H186" s="143"/>
      <c r="I186" s="143"/>
      <c r="J186" s="143">
        <v>7640</v>
      </c>
      <c r="K186" s="143"/>
      <c r="L186" s="143"/>
      <c r="M186" s="143"/>
      <c r="N186" s="143">
        <v>3670</v>
      </c>
      <c r="O186" s="143"/>
      <c r="P186" s="143"/>
      <c r="Q186" s="144">
        <v>11310</v>
      </c>
    </row>
    <row r="187" spans="2:17" x14ac:dyDescent="0.25">
      <c r="B187" s="16"/>
      <c r="C187" s="17"/>
      <c r="D187" s="145" t="s">
        <v>264</v>
      </c>
      <c r="E187" s="146">
        <v>3.67</v>
      </c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7">
        <v>3.67</v>
      </c>
    </row>
    <row r="188" spans="2:17" x14ac:dyDescent="0.25">
      <c r="B188" s="148" t="s">
        <v>268</v>
      </c>
      <c r="C188" s="149"/>
      <c r="D188" s="149"/>
      <c r="E188" s="150">
        <v>8</v>
      </c>
      <c r="F188" s="150"/>
      <c r="G188" s="150">
        <v>2</v>
      </c>
      <c r="H188" s="150"/>
      <c r="I188" s="150"/>
      <c r="J188" s="150">
        <v>12</v>
      </c>
      <c r="K188" s="150"/>
      <c r="L188" s="150"/>
      <c r="M188" s="150">
        <v>5</v>
      </c>
      <c r="N188" s="150">
        <v>8</v>
      </c>
      <c r="O188" s="150"/>
      <c r="P188" s="150"/>
      <c r="Q188" s="151">
        <v>35</v>
      </c>
    </row>
    <row r="189" spans="2:17" x14ac:dyDescent="0.25">
      <c r="B189" s="152" t="s">
        <v>269</v>
      </c>
      <c r="C189" s="153"/>
      <c r="D189" s="153"/>
      <c r="E189" s="154"/>
      <c r="F189" s="154"/>
      <c r="G189" s="154"/>
      <c r="H189" s="154"/>
      <c r="I189" s="154"/>
      <c r="J189" s="154">
        <v>7640</v>
      </c>
      <c r="K189" s="154"/>
      <c r="L189" s="154"/>
      <c r="M189" s="154">
        <v>0</v>
      </c>
      <c r="N189" s="154">
        <v>3670</v>
      </c>
      <c r="O189" s="154"/>
      <c r="P189" s="154"/>
      <c r="Q189" s="155">
        <v>11310</v>
      </c>
    </row>
    <row r="190" spans="2:17" x14ac:dyDescent="0.25">
      <c r="B190" s="156" t="s">
        <v>270</v>
      </c>
      <c r="C190" s="157"/>
      <c r="D190" s="157"/>
      <c r="E190" s="158">
        <v>3.67</v>
      </c>
      <c r="F190" s="158"/>
      <c r="G190" s="158">
        <v>3</v>
      </c>
      <c r="H190" s="158"/>
      <c r="I190" s="158"/>
      <c r="J190" s="158">
        <v>38.9</v>
      </c>
      <c r="K190" s="158"/>
      <c r="L190" s="158"/>
      <c r="M190" s="158">
        <v>64.7</v>
      </c>
      <c r="N190" s="158">
        <v>20.3</v>
      </c>
      <c r="O190" s="158"/>
      <c r="P190" s="158"/>
      <c r="Q190" s="159">
        <v>130.57</v>
      </c>
    </row>
    <row r="191" spans="2:17" x14ac:dyDescent="0.25">
      <c r="B191" s="160" t="s">
        <v>265</v>
      </c>
      <c r="C191" s="161"/>
      <c r="D191" s="161"/>
      <c r="E191" s="162">
        <v>41</v>
      </c>
      <c r="F191" s="162">
        <v>157</v>
      </c>
      <c r="G191" s="162">
        <v>103</v>
      </c>
      <c r="H191" s="162">
        <v>54</v>
      </c>
      <c r="I191" s="162">
        <v>385</v>
      </c>
      <c r="J191" s="162">
        <v>526</v>
      </c>
      <c r="K191" s="162">
        <v>129</v>
      </c>
      <c r="L191" s="162">
        <v>103</v>
      </c>
      <c r="M191" s="162">
        <v>10</v>
      </c>
      <c r="N191" s="162">
        <v>380</v>
      </c>
      <c r="O191" s="162">
        <v>42</v>
      </c>
      <c r="P191" s="162">
        <v>1172</v>
      </c>
      <c r="Q191" s="163">
        <v>3102</v>
      </c>
    </row>
    <row r="192" spans="2:17" x14ac:dyDescent="0.25">
      <c r="B192" s="164" t="s">
        <v>266</v>
      </c>
      <c r="C192" s="165"/>
      <c r="D192" s="165"/>
      <c r="E192" s="166">
        <v>112425.45</v>
      </c>
      <c r="F192" s="166">
        <v>11086.3</v>
      </c>
      <c r="G192" s="166">
        <v>9855</v>
      </c>
      <c r="H192" s="166"/>
      <c r="I192" s="166">
        <v>728.29</v>
      </c>
      <c r="J192" s="166">
        <v>23498.83</v>
      </c>
      <c r="K192" s="166"/>
      <c r="L192" s="166">
        <v>3993.03</v>
      </c>
      <c r="M192" s="166"/>
      <c r="N192" s="166">
        <v>4330.8999999999996</v>
      </c>
      <c r="O192" s="166"/>
      <c r="P192" s="166">
        <v>4059.44</v>
      </c>
      <c r="Q192" s="167">
        <v>169977.24</v>
      </c>
    </row>
    <row r="193" spans="2:17" ht="15.75" thickBot="1" x14ac:dyDescent="0.3">
      <c r="B193" s="168" t="s">
        <v>267</v>
      </c>
      <c r="C193" s="169"/>
      <c r="D193" s="169"/>
      <c r="E193" s="170">
        <v>28552.289999999997</v>
      </c>
      <c r="F193" s="170">
        <v>1937.8199999999997</v>
      </c>
      <c r="G193" s="170">
        <v>790.4799999999999</v>
      </c>
      <c r="H193" s="170">
        <v>74.66</v>
      </c>
      <c r="I193" s="170">
        <v>2705.8399999999997</v>
      </c>
      <c r="J193" s="170">
        <v>2073.7099999999996</v>
      </c>
      <c r="K193" s="170">
        <v>47.1</v>
      </c>
      <c r="L193" s="170">
        <v>133.86000000000001</v>
      </c>
      <c r="M193" s="170">
        <v>157.69999999999999</v>
      </c>
      <c r="N193" s="170">
        <v>6223.7800000000016</v>
      </c>
      <c r="O193" s="170">
        <v>75.08</v>
      </c>
      <c r="P193" s="170">
        <v>5327.68</v>
      </c>
      <c r="Q193" s="171">
        <v>48100</v>
      </c>
    </row>
    <row r="196" spans="2:17" x14ac:dyDescent="0.25">
      <c r="B196" t="s">
        <v>334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LICENCIAS</vt:lpstr>
      <vt:lpstr>2. CAPTURAS CAZA</vt:lpstr>
      <vt:lpstr>3. CAPTURAS PESCA</vt:lpstr>
      <vt:lpstr>4. SUELTAS</vt:lpstr>
      <vt:lpstr>5. PRODUCCIÓN</vt:lpstr>
      <vt:lpstr>6. TERRENOS CINEGÉTICOS</vt:lpstr>
      <vt:lpstr>7. MASAS APROVECHAM. PISCICOLA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2018-01-10T08:33:55Z</dcterms:created>
  <dcterms:modified xsi:type="dcterms:W3CDTF">2019-11-07T14:13:22Z</dcterms:modified>
</cp:coreProperties>
</file>