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cris\Desktop\trabajo\tablas por operacion estadistica\"/>
    </mc:Choice>
  </mc:AlternateContent>
  <xr:revisionPtr revIDLastSave="0" documentId="13_ncr:1_{B061657A-AC2E-41C4-B5C1-25B634A7FDC9}" xr6:coauthVersionLast="47" xr6:coauthVersionMax="47" xr10:uidLastSave="{00000000-0000-0000-0000-000000000000}"/>
  <bookViews>
    <workbookView xWindow="-120" yWindow="-120" windowWidth="20730" windowHeight="11160" firstSheet="13" activeTab="16" xr2:uid="{00000000-000D-0000-FFFF-FFFF00000000}"/>
  </bookViews>
  <sheets>
    <sheet name="INFORMACIÓN" sheetId="1" r:id="rId1"/>
    <sheet name="2005" sheetId="12" r:id="rId2"/>
    <sheet name="2006" sheetId="14" r:id="rId3"/>
    <sheet name="2007" sheetId="16" r:id="rId4"/>
    <sheet name="2008" sheetId="18" r:id="rId5"/>
    <sheet name="2009" sheetId="19" r:id="rId6"/>
    <sheet name="2010" sheetId="20" r:id="rId7"/>
    <sheet name="2011" sheetId="21" r:id="rId8"/>
    <sheet name="2012" sheetId="22" r:id="rId9"/>
    <sheet name="2013" sheetId="23" r:id="rId10"/>
    <sheet name="2014" sheetId="24" r:id="rId11"/>
    <sheet name="2015" sheetId="25" r:id="rId12"/>
    <sheet name="2016" sheetId="26" r:id="rId13"/>
    <sheet name="2017" sheetId="27" r:id="rId14"/>
    <sheet name="2018" sheetId="28" r:id="rId15"/>
    <sheet name="2019" sheetId="29" r:id="rId16"/>
    <sheet name="2020" sheetId="30"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#REF!</definedName>
    <definedName name="\C" localSheetId="6">#REF!</definedName>
    <definedName name="\C" localSheetId="7">#REF!</definedName>
    <definedName name="\C" localSheetId="8">#REF!</definedName>
    <definedName name="\C" localSheetId="9">#REF!</definedName>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 localSheetId="16">#REF!</definedName>
    <definedName name="\C">#REF!</definedName>
    <definedName name="\D" localSheetId="4">'[1]19.11-12'!$B$51</definedName>
    <definedName name="\D">'[2]19.11-12'!$B$51</definedName>
    <definedName name="\G" localSheetId="6">#REF!</definedName>
    <definedName name="\G" localSheetId="7">#REF!</definedName>
    <definedName name="\G" localSheetId="8">#REF!</definedName>
    <definedName name="\G" localSheetId="9">#REF!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16">#REF!</definedName>
    <definedName name="\G">#REF!</definedName>
    <definedName name="\I" localSheetId="6">#REF!</definedName>
    <definedName name="\I" localSheetId="7">#REF!</definedName>
    <definedName name="\I" localSheetId="8">#REF!</definedName>
    <definedName name="\I" localSheetId="9">#REF!</definedName>
    <definedName name="\I" localSheetId="10">#REF!</definedName>
    <definedName name="\I" localSheetId="11">#REF!</definedName>
    <definedName name="\I" localSheetId="12">#REF!</definedName>
    <definedName name="\I" localSheetId="13">#REF!</definedName>
    <definedName name="\I" localSheetId="14">#REF!</definedName>
    <definedName name="\I" localSheetId="15">#REF!</definedName>
    <definedName name="\I" localSheetId="16">#REF!</definedName>
    <definedName name="\I">#REF!</definedName>
    <definedName name="\L" localSheetId="4">'[1]19.11-12'!$B$53</definedName>
    <definedName name="\L">'[2]19.11-12'!$B$53</definedName>
    <definedName name="\N" localSheetId="6">#REF!</definedName>
    <definedName name="\N" localSheetId="7">#REF!</definedName>
    <definedName name="\N" localSheetId="8">#REF!</definedName>
    <definedName name="\N" localSheetId="9">#REF!</definedName>
    <definedName name="\N" localSheetId="10">#REF!</definedName>
    <definedName name="\N" localSheetId="11">#REF!</definedName>
    <definedName name="\N" localSheetId="12">#REF!</definedName>
    <definedName name="\N" localSheetId="13">#REF!</definedName>
    <definedName name="\N" localSheetId="14">#REF!</definedName>
    <definedName name="\N" localSheetId="15">#REF!</definedName>
    <definedName name="\N" localSheetId="16">#REF!</definedName>
    <definedName name="\N">#REF!</definedName>
    <definedName name="\T" localSheetId="4">'[1]19.18-19'!#REF!</definedName>
    <definedName name="\T" localSheetId="8">'[2]19.18-19'!#REF!</definedName>
    <definedName name="\T" localSheetId="9">'[2]19.18-19'!#REF!</definedName>
    <definedName name="\T" localSheetId="10">'[2]19.18-19'!#REF!</definedName>
    <definedName name="\T" localSheetId="11">'[2]19.18-19'!#REF!</definedName>
    <definedName name="\T" localSheetId="12">'[2]19.18-19'!#REF!</definedName>
    <definedName name="\T" localSheetId="13">'[2]19.18-19'!#REF!</definedName>
    <definedName name="\T" localSheetId="14">'[2]19.18-19'!#REF!</definedName>
    <definedName name="\T" localSheetId="15">'[2]19.18-19'!#REF!</definedName>
    <definedName name="\T" localSheetId="16">'[2]19.18-19'!#REF!</definedName>
    <definedName name="\T">'[2]19.18-19'!#REF!</definedName>
    <definedName name="\x">[3]Arlleg01!$IR$8190</definedName>
    <definedName name="\z">[3]Arlleg01!$IR$8190</definedName>
    <definedName name="__123Graph_A" localSheetId="4" hidden="1">'[1]19.14-15'!$B$34:$B$37</definedName>
    <definedName name="__123Graph_A" hidden="1">'[2]19.14-15'!$B$34:$B$37</definedName>
    <definedName name="__123Graph_ACurrent" localSheetId="4" hidden="1">'[1]19.14-15'!$B$34:$B$37</definedName>
    <definedName name="__123Graph_ACurrent" hidden="1">'[2]19.14-15'!$B$34:$B$37</definedName>
    <definedName name="__123Graph_AGrßfico1" localSheetId="4" hidden="1">'[1]19.14-15'!$B$34:$B$37</definedName>
    <definedName name="__123Graph_AGrßfico1" hidden="1">'[2]19.14-15'!$B$34:$B$37</definedName>
    <definedName name="__123Graph_B" localSheetId="4" hidden="1">[1]p122!#REF!</definedName>
    <definedName name="__123Graph_B" localSheetId="8" hidden="1">[2]p122!#REF!</definedName>
    <definedName name="__123Graph_B" localSheetId="9" hidden="1">[2]p122!#REF!</definedName>
    <definedName name="__123Graph_B" localSheetId="10" hidden="1">[2]p122!#REF!</definedName>
    <definedName name="__123Graph_B" localSheetId="11" hidden="1">[2]p122!#REF!</definedName>
    <definedName name="__123Graph_B" localSheetId="12" hidden="1">[2]p122!#REF!</definedName>
    <definedName name="__123Graph_B" localSheetId="13" hidden="1">[2]p122!#REF!</definedName>
    <definedName name="__123Graph_B" localSheetId="14" hidden="1">[2]p122!#REF!</definedName>
    <definedName name="__123Graph_B" localSheetId="15" hidden="1">[2]p122!#REF!</definedName>
    <definedName name="__123Graph_B" localSheetId="16" hidden="1">[2]p122!#REF!</definedName>
    <definedName name="__123Graph_B" hidden="1">[2]p122!#REF!</definedName>
    <definedName name="__123Graph_BCurrent" localSheetId="4" hidden="1">'[1]19.14-15'!#REF!</definedName>
    <definedName name="__123Graph_BCurrent" localSheetId="8" hidden="1">'[2]19.14-15'!#REF!</definedName>
    <definedName name="__123Graph_BCurrent" localSheetId="9" hidden="1">'[2]19.14-15'!#REF!</definedName>
    <definedName name="__123Graph_BCurrent" localSheetId="10" hidden="1">'[2]19.14-15'!#REF!</definedName>
    <definedName name="__123Graph_BCurrent" localSheetId="11" hidden="1">'[2]19.14-15'!#REF!</definedName>
    <definedName name="__123Graph_BCurrent" localSheetId="12" hidden="1">'[2]19.14-15'!#REF!</definedName>
    <definedName name="__123Graph_BCurrent" localSheetId="13" hidden="1">'[2]19.14-15'!#REF!</definedName>
    <definedName name="__123Graph_BCurrent" localSheetId="14" hidden="1">'[2]19.14-15'!#REF!</definedName>
    <definedName name="__123Graph_BCurrent" localSheetId="15" hidden="1">'[2]19.14-15'!#REF!</definedName>
    <definedName name="__123Graph_BCurrent" localSheetId="16" hidden="1">'[2]19.14-15'!#REF!</definedName>
    <definedName name="__123Graph_BCurrent" hidden="1">'[2]19.14-15'!#REF!</definedName>
    <definedName name="__123Graph_BGrßfico1" localSheetId="4" hidden="1">'[1]19.14-15'!#REF!</definedName>
    <definedName name="__123Graph_BGrßfico1" localSheetId="8" hidden="1">'[2]19.14-15'!#REF!</definedName>
    <definedName name="__123Graph_BGrßfico1" localSheetId="9" hidden="1">'[2]19.14-15'!#REF!</definedName>
    <definedName name="__123Graph_BGrßfico1" localSheetId="10" hidden="1">'[2]19.14-15'!#REF!</definedName>
    <definedName name="__123Graph_BGrßfico1" localSheetId="11" hidden="1">'[2]19.14-15'!#REF!</definedName>
    <definedName name="__123Graph_BGrßfico1" localSheetId="12" hidden="1">'[2]19.14-15'!#REF!</definedName>
    <definedName name="__123Graph_BGrßfico1" localSheetId="13" hidden="1">'[2]19.14-15'!#REF!</definedName>
    <definedName name="__123Graph_BGrßfico1" localSheetId="14" hidden="1">'[2]19.14-15'!#REF!</definedName>
    <definedName name="__123Graph_BGrßfico1" localSheetId="15" hidden="1">'[2]19.14-15'!#REF!</definedName>
    <definedName name="__123Graph_BGrßfico1" localSheetId="16" hidden="1">'[2]19.14-15'!#REF!</definedName>
    <definedName name="__123Graph_BGrßfico1" hidden="1">'[2]19.14-15'!#REF!</definedName>
    <definedName name="__123Graph_C" localSheetId="4" hidden="1">'[1]19.14-15'!$C$34:$C$37</definedName>
    <definedName name="__123Graph_C" hidden="1">'[2]19.14-15'!$C$34:$C$37</definedName>
    <definedName name="__123Graph_CCurrent" localSheetId="4" hidden="1">'[1]19.14-15'!$C$34:$C$37</definedName>
    <definedName name="__123Graph_CCurrent" hidden="1">'[2]19.14-15'!$C$34:$C$37</definedName>
    <definedName name="__123Graph_CGrßfico1" localSheetId="4" hidden="1">'[1]19.14-15'!$C$34:$C$37</definedName>
    <definedName name="__123Graph_CGrßfico1" hidden="1">'[2]19.14-15'!$C$34:$C$37</definedName>
    <definedName name="__123Graph_D" localSheetId="4" hidden="1">[1]p122!#REF!</definedName>
    <definedName name="__123Graph_D" localSheetId="8" hidden="1">[2]p122!#REF!</definedName>
    <definedName name="__123Graph_D" localSheetId="9" hidden="1">[2]p122!#REF!</definedName>
    <definedName name="__123Graph_D" localSheetId="10" hidden="1">[2]p122!#REF!</definedName>
    <definedName name="__123Graph_D" localSheetId="11" hidden="1">[2]p122!#REF!</definedName>
    <definedName name="__123Graph_D" localSheetId="12" hidden="1">[2]p122!#REF!</definedName>
    <definedName name="__123Graph_D" localSheetId="13" hidden="1">[2]p122!#REF!</definedName>
    <definedName name="__123Graph_D" localSheetId="14" hidden="1">[2]p122!#REF!</definedName>
    <definedName name="__123Graph_D" localSheetId="15" hidden="1">[2]p122!#REF!</definedName>
    <definedName name="__123Graph_D" localSheetId="16" hidden="1">[2]p122!#REF!</definedName>
    <definedName name="__123Graph_D" hidden="1">[2]p122!#REF!</definedName>
    <definedName name="__123Graph_DCurrent" localSheetId="4" hidden="1">'[1]19.14-15'!#REF!</definedName>
    <definedName name="__123Graph_DCurrent" localSheetId="8" hidden="1">'[2]19.14-15'!#REF!</definedName>
    <definedName name="__123Graph_DCurrent" localSheetId="9" hidden="1">'[2]19.14-15'!#REF!</definedName>
    <definedName name="__123Graph_DCurrent" localSheetId="10" hidden="1">'[2]19.14-15'!#REF!</definedName>
    <definedName name="__123Graph_DCurrent" localSheetId="11" hidden="1">'[2]19.14-15'!#REF!</definedName>
    <definedName name="__123Graph_DCurrent" localSheetId="12" hidden="1">'[2]19.14-15'!#REF!</definedName>
    <definedName name="__123Graph_DCurrent" localSheetId="13" hidden="1">'[2]19.14-15'!#REF!</definedName>
    <definedName name="__123Graph_DCurrent" localSheetId="14" hidden="1">'[2]19.14-15'!#REF!</definedName>
    <definedName name="__123Graph_DCurrent" localSheetId="15" hidden="1">'[2]19.14-15'!#REF!</definedName>
    <definedName name="__123Graph_DCurrent" localSheetId="16" hidden="1">'[2]19.14-15'!#REF!</definedName>
    <definedName name="__123Graph_DCurrent" hidden="1">'[2]19.14-15'!#REF!</definedName>
    <definedName name="__123Graph_DGrßfico1" localSheetId="4" hidden="1">'[1]19.14-15'!#REF!</definedName>
    <definedName name="__123Graph_DGrßfico1" localSheetId="8" hidden="1">'[2]19.14-15'!#REF!</definedName>
    <definedName name="__123Graph_DGrßfico1" localSheetId="9" hidden="1">'[2]19.14-15'!#REF!</definedName>
    <definedName name="__123Graph_DGrßfico1" localSheetId="10" hidden="1">'[2]19.14-15'!#REF!</definedName>
    <definedName name="__123Graph_DGrßfico1" localSheetId="11" hidden="1">'[2]19.14-15'!#REF!</definedName>
    <definedName name="__123Graph_DGrßfico1" localSheetId="12" hidden="1">'[2]19.14-15'!#REF!</definedName>
    <definedName name="__123Graph_DGrßfico1" localSheetId="13" hidden="1">'[2]19.14-15'!#REF!</definedName>
    <definedName name="__123Graph_DGrßfico1" localSheetId="14" hidden="1">'[2]19.14-15'!#REF!</definedName>
    <definedName name="__123Graph_DGrßfico1" localSheetId="15" hidden="1">'[2]19.14-15'!#REF!</definedName>
    <definedName name="__123Graph_DGrßfico1" localSheetId="16" hidden="1">'[2]19.14-15'!#REF!</definedName>
    <definedName name="__123Graph_DGrßfico1" hidden="1">'[2]19.14-15'!#REF!</definedName>
    <definedName name="__123Graph_E" localSheetId="4" hidden="1">'[1]19.14-15'!$D$34:$D$37</definedName>
    <definedName name="__123Graph_E" hidden="1">'[2]19.14-15'!$D$34:$D$37</definedName>
    <definedName name="__123Graph_ECurrent" localSheetId="4" hidden="1">'[1]19.14-15'!$D$34:$D$37</definedName>
    <definedName name="__123Graph_ECurrent" hidden="1">'[2]19.14-15'!$D$34:$D$37</definedName>
    <definedName name="__123Graph_EGrßfico1" localSheetId="4" hidden="1">'[1]19.14-15'!$D$34:$D$37</definedName>
    <definedName name="__123Graph_EGrßfico1" hidden="1">'[2]19.14-15'!$D$34:$D$37</definedName>
    <definedName name="__123Graph_F" localSheetId="4" hidden="1">[1]p122!#REF!</definedName>
    <definedName name="__123Graph_F" localSheetId="8" hidden="1">[2]p122!#REF!</definedName>
    <definedName name="__123Graph_F" localSheetId="9" hidden="1">[2]p122!#REF!</definedName>
    <definedName name="__123Graph_F" localSheetId="10" hidden="1">[2]p122!#REF!</definedName>
    <definedName name="__123Graph_F" localSheetId="11" hidden="1">[2]p122!#REF!</definedName>
    <definedName name="__123Graph_F" localSheetId="12" hidden="1">[2]p122!#REF!</definedName>
    <definedName name="__123Graph_F" localSheetId="13" hidden="1">[2]p122!#REF!</definedName>
    <definedName name="__123Graph_F" localSheetId="14" hidden="1">[2]p122!#REF!</definedName>
    <definedName name="__123Graph_F" localSheetId="15" hidden="1">[2]p122!#REF!</definedName>
    <definedName name="__123Graph_F" localSheetId="16" hidden="1">[2]p122!#REF!</definedName>
    <definedName name="__123Graph_F" hidden="1">[2]p122!#REF!</definedName>
    <definedName name="__123Graph_FCurrent" localSheetId="4" hidden="1">'[1]19.14-15'!#REF!</definedName>
    <definedName name="__123Graph_FCurrent" localSheetId="8" hidden="1">'[2]19.14-15'!#REF!</definedName>
    <definedName name="__123Graph_FCurrent" localSheetId="9" hidden="1">'[2]19.14-15'!#REF!</definedName>
    <definedName name="__123Graph_FCurrent" localSheetId="10" hidden="1">'[2]19.14-15'!#REF!</definedName>
    <definedName name="__123Graph_FCurrent" localSheetId="11" hidden="1">'[2]19.14-15'!#REF!</definedName>
    <definedName name="__123Graph_FCurrent" localSheetId="12" hidden="1">'[2]19.14-15'!#REF!</definedName>
    <definedName name="__123Graph_FCurrent" localSheetId="13" hidden="1">'[2]19.14-15'!#REF!</definedName>
    <definedName name="__123Graph_FCurrent" localSheetId="14" hidden="1">'[2]19.14-15'!#REF!</definedName>
    <definedName name="__123Graph_FCurrent" localSheetId="15" hidden="1">'[2]19.14-15'!#REF!</definedName>
    <definedName name="__123Graph_FCurrent" localSheetId="16" hidden="1">'[2]19.14-15'!#REF!</definedName>
    <definedName name="__123Graph_FCurrent" hidden="1">'[2]19.14-15'!#REF!</definedName>
    <definedName name="__123Graph_FGrßfico1" localSheetId="4" hidden="1">'[1]19.14-15'!#REF!</definedName>
    <definedName name="__123Graph_FGrßfico1" localSheetId="8" hidden="1">'[2]19.14-15'!#REF!</definedName>
    <definedName name="__123Graph_FGrßfico1" localSheetId="9" hidden="1">'[2]19.14-15'!#REF!</definedName>
    <definedName name="__123Graph_FGrßfico1" localSheetId="10" hidden="1">'[2]19.14-15'!#REF!</definedName>
    <definedName name="__123Graph_FGrßfico1" localSheetId="11" hidden="1">'[2]19.14-15'!#REF!</definedName>
    <definedName name="__123Graph_FGrßfico1" localSheetId="12" hidden="1">'[2]19.14-15'!#REF!</definedName>
    <definedName name="__123Graph_FGrßfico1" localSheetId="13" hidden="1">'[2]19.14-15'!#REF!</definedName>
    <definedName name="__123Graph_FGrßfico1" localSheetId="14" hidden="1">'[2]19.14-15'!#REF!</definedName>
    <definedName name="__123Graph_FGrßfico1" localSheetId="15" hidden="1">'[2]19.14-15'!#REF!</definedName>
    <definedName name="__123Graph_FGrßfico1" localSheetId="16" hidden="1">'[2]19.14-15'!#REF!</definedName>
    <definedName name="__123Graph_FGrßfico1" hidden="1">'[2]19.14-15'!#REF!</definedName>
    <definedName name="__123Graph_X" localSheetId="4" hidden="1">[1]p122!#REF!</definedName>
    <definedName name="__123Graph_X" localSheetId="8" hidden="1">[2]p122!#REF!</definedName>
    <definedName name="__123Graph_X" localSheetId="9" hidden="1">[2]p122!#REF!</definedName>
    <definedName name="__123Graph_X" localSheetId="10" hidden="1">[2]p122!#REF!</definedName>
    <definedName name="__123Graph_X" localSheetId="11" hidden="1">[2]p122!#REF!</definedName>
    <definedName name="__123Graph_X" localSheetId="12" hidden="1">[2]p122!#REF!</definedName>
    <definedName name="__123Graph_X" localSheetId="13" hidden="1">[2]p122!#REF!</definedName>
    <definedName name="__123Graph_X" localSheetId="14" hidden="1">[2]p122!#REF!</definedName>
    <definedName name="__123Graph_X" localSheetId="15" hidden="1">[2]p122!#REF!</definedName>
    <definedName name="__123Graph_X" localSheetId="16" hidden="1">[2]p122!#REF!</definedName>
    <definedName name="__123Graph_X" hidden="1">[2]p122!#REF!</definedName>
    <definedName name="__123Graph_XCurrent" localSheetId="4" hidden="1">'[1]19.14-15'!#REF!</definedName>
    <definedName name="__123Graph_XCurrent" localSheetId="8" hidden="1">'[2]19.14-15'!#REF!</definedName>
    <definedName name="__123Graph_XCurrent" localSheetId="9" hidden="1">'[2]19.14-15'!#REF!</definedName>
    <definedName name="__123Graph_XCurrent" localSheetId="10" hidden="1">'[2]19.14-15'!#REF!</definedName>
    <definedName name="__123Graph_XCurrent" localSheetId="11" hidden="1">'[2]19.14-15'!#REF!</definedName>
    <definedName name="__123Graph_XCurrent" localSheetId="12" hidden="1">'[2]19.14-15'!#REF!</definedName>
    <definedName name="__123Graph_XCurrent" localSheetId="13" hidden="1">'[2]19.14-15'!#REF!</definedName>
    <definedName name="__123Graph_XCurrent" localSheetId="14" hidden="1">'[2]19.14-15'!#REF!</definedName>
    <definedName name="__123Graph_XCurrent" localSheetId="15" hidden="1">'[2]19.14-15'!#REF!</definedName>
    <definedName name="__123Graph_XCurrent" localSheetId="16" hidden="1">'[2]19.14-15'!#REF!</definedName>
    <definedName name="__123Graph_XCurrent" hidden="1">'[2]19.14-15'!#REF!</definedName>
    <definedName name="__123Graph_XGrßfico1" localSheetId="4" hidden="1">'[1]19.14-15'!#REF!</definedName>
    <definedName name="__123Graph_XGrßfico1" localSheetId="8" hidden="1">'[2]19.14-15'!#REF!</definedName>
    <definedName name="__123Graph_XGrßfico1" localSheetId="9" hidden="1">'[2]19.14-15'!#REF!</definedName>
    <definedName name="__123Graph_XGrßfico1" localSheetId="10" hidden="1">'[2]19.14-15'!#REF!</definedName>
    <definedName name="__123Graph_XGrßfico1" localSheetId="11" hidden="1">'[2]19.14-15'!#REF!</definedName>
    <definedName name="__123Graph_XGrßfico1" localSheetId="12" hidden="1">'[2]19.14-15'!#REF!</definedName>
    <definedName name="__123Graph_XGrßfico1" localSheetId="13" hidden="1">'[2]19.14-15'!#REF!</definedName>
    <definedName name="__123Graph_XGrßfico1" localSheetId="14" hidden="1">'[2]19.14-15'!#REF!</definedName>
    <definedName name="__123Graph_XGrßfico1" localSheetId="15" hidden="1">'[2]19.14-15'!#REF!</definedName>
    <definedName name="__123Graph_XGrßfico1" localSheetId="16" hidden="1">'[2]19.14-15'!#REF!</definedName>
    <definedName name="__123Graph_XGrßfico1" hidden="1">'[2]19.14-15'!#REF!</definedName>
    <definedName name="_opf2">'[1]19.11-12'!$B$51</definedName>
    <definedName name="_p421" localSheetId="4">[4]CARNE1!$B$44</definedName>
    <definedName name="_p421">[5]CARNE1!$B$44</definedName>
    <definedName name="_p431" localSheetId="4" hidden="1">[4]CARNE7!$G$11:$G$93</definedName>
    <definedName name="_p431" hidden="1">[5]CARNE7!$G$11:$G$93</definedName>
    <definedName name="_p7" localSheetId="8" hidden="1">'[6]19.14-15'!#REF!</definedName>
    <definedName name="_p7" localSheetId="9" hidden="1">'[6]19.14-15'!#REF!</definedName>
    <definedName name="_p7" localSheetId="10" hidden="1">'[6]19.14-15'!#REF!</definedName>
    <definedName name="_p7" localSheetId="11" hidden="1">'[6]19.14-15'!#REF!</definedName>
    <definedName name="_p7" localSheetId="12" hidden="1">'[6]19.14-15'!#REF!</definedName>
    <definedName name="_p7" localSheetId="13" hidden="1">'[6]19.14-15'!#REF!</definedName>
    <definedName name="_p7" localSheetId="14" hidden="1">'[6]19.14-15'!#REF!</definedName>
    <definedName name="_p7" localSheetId="15" hidden="1">'[6]19.14-15'!#REF!</definedName>
    <definedName name="_p7" localSheetId="16" hidden="1">'[6]19.14-15'!#REF!</definedName>
    <definedName name="_p7" hidden="1">'[6]19.14-15'!#REF!</definedName>
    <definedName name="_PEP1" localSheetId="4">'[7]19.11-12'!$B$51</definedName>
    <definedName name="_PEP1">'[8]19.11-12'!$B$51</definedName>
    <definedName name="_PEP2" localSheetId="4">[9]GANADE1!$B$75</definedName>
    <definedName name="_PEP2">[10]GANADE1!$B$75</definedName>
    <definedName name="_PEP3" localSheetId="4">'[7]19.11-12'!$B$53</definedName>
    <definedName name="_PEP3">'[8]19.11-12'!$B$53</definedName>
    <definedName name="_PEP4" localSheetId="4" hidden="1">'[7]19.14-15'!$B$34:$B$37</definedName>
    <definedName name="_PEP4" hidden="1">'[8]19.14-15'!$B$34:$B$37</definedName>
    <definedName name="_PP1" localSheetId="4">[9]GANADE1!$B$77</definedName>
    <definedName name="_PP1">[10]GANADE1!$B$77</definedName>
    <definedName name="_PP10" localSheetId="4" hidden="1">'[7]19.14-15'!$C$34:$C$37</definedName>
    <definedName name="_PP10" hidden="1">'[8]19.14-15'!$C$34:$C$37</definedName>
    <definedName name="_PP11" localSheetId="4" hidden="1">'[7]19.14-15'!$C$34:$C$37</definedName>
    <definedName name="_PP11" hidden="1">'[8]19.14-15'!$C$34:$C$37</definedName>
    <definedName name="_PP12" localSheetId="4" hidden="1">'[7]19.14-15'!$C$34:$C$37</definedName>
    <definedName name="_PP12" hidden="1">'[8]19.14-15'!$C$34:$C$37</definedName>
    <definedName name="_PP13" localSheetId="4" hidden="1">'[7]19.14-15'!#REF!</definedName>
    <definedName name="_PP13" localSheetId="8" hidden="1">'[8]19.14-15'!#REF!</definedName>
    <definedName name="_PP13" localSheetId="9" hidden="1">'[8]19.14-15'!#REF!</definedName>
    <definedName name="_PP13" localSheetId="10" hidden="1">'[8]19.14-15'!#REF!</definedName>
    <definedName name="_PP13" localSheetId="11" hidden="1">'[8]19.14-15'!#REF!</definedName>
    <definedName name="_PP13" localSheetId="12" hidden="1">'[8]19.14-15'!#REF!</definedName>
    <definedName name="_PP13" localSheetId="13" hidden="1">'[8]19.14-15'!#REF!</definedName>
    <definedName name="_PP13" localSheetId="14" hidden="1">'[8]19.14-15'!#REF!</definedName>
    <definedName name="_PP13" localSheetId="15" hidden="1">'[8]19.14-15'!#REF!</definedName>
    <definedName name="_PP13" localSheetId="16" hidden="1">'[8]19.14-15'!#REF!</definedName>
    <definedName name="_PP13" hidden="1">'[8]19.14-15'!#REF!</definedName>
    <definedName name="_PP14" localSheetId="4" hidden="1">'[7]19.14-15'!#REF!</definedName>
    <definedName name="_PP14" localSheetId="8" hidden="1">'[8]19.14-15'!#REF!</definedName>
    <definedName name="_PP14" localSheetId="9" hidden="1">'[8]19.14-15'!#REF!</definedName>
    <definedName name="_PP14" localSheetId="10" hidden="1">'[8]19.14-15'!#REF!</definedName>
    <definedName name="_PP14" localSheetId="11" hidden="1">'[8]19.14-15'!#REF!</definedName>
    <definedName name="_PP14" localSheetId="12" hidden="1">'[8]19.14-15'!#REF!</definedName>
    <definedName name="_PP14" localSheetId="13" hidden="1">'[8]19.14-15'!#REF!</definedName>
    <definedName name="_PP14" localSheetId="14" hidden="1">'[8]19.14-15'!#REF!</definedName>
    <definedName name="_PP14" localSheetId="15" hidden="1">'[8]19.14-15'!#REF!</definedName>
    <definedName name="_PP14" localSheetId="16" hidden="1">'[8]19.14-15'!#REF!</definedName>
    <definedName name="_PP14" hidden="1">'[8]19.14-15'!#REF!</definedName>
    <definedName name="_PP15" localSheetId="4" hidden="1">'[7]19.14-15'!#REF!</definedName>
    <definedName name="_PP15" localSheetId="8" hidden="1">'[8]19.14-15'!#REF!</definedName>
    <definedName name="_PP15" localSheetId="9" hidden="1">'[8]19.14-15'!#REF!</definedName>
    <definedName name="_PP15" localSheetId="10" hidden="1">'[8]19.14-15'!#REF!</definedName>
    <definedName name="_PP15" localSheetId="11" hidden="1">'[8]19.14-15'!#REF!</definedName>
    <definedName name="_PP15" localSheetId="12" hidden="1">'[8]19.14-15'!#REF!</definedName>
    <definedName name="_PP15" localSheetId="13" hidden="1">'[8]19.14-15'!#REF!</definedName>
    <definedName name="_PP15" localSheetId="14" hidden="1">'[8]19.14-15'!#REF!</definedName>
    <definedName name="_PP15" localSheetId="15" hidden="1">'[8]19.14-15'!#REF!</definedName>
    <definedName name="_PP15" localSheetId="16" hidden="1">'[8]19.14-15'!#REF!</definedName>
    <definedName name="_PP15" hidden="1">'[8]19.14-15'!#REF!</definedName>
    <definedName name="_PP16" localSheetId="4" hidden="1">'[7]19.14-15'!$D$34:$D$37</definedName>
    <definedName name="_PP16" hidden="1">'[8]19.14-15'!$D$34:$D$37</definedName>
    <definedName name="_PP17" localSheetId="4" hidden="1">'[7]19.14-15'!$D$34:$D$37</definedName>
    <definedName name="_PP17" hidden="1">'[8]19.14-15'!$D$34:$D$37</definedName>
    <definedName name="_pp18" localSheetId="4" hidden="1">'[7]19.14-15'!$D$34:$D$37</definedName>
    <definedName name="_pp18" hidden="1">'[8]19.14-15'!$D$34:$D$37</definedName>
    <definedName name="_pp19" localSheetId="4" hidden="1">'[7]19.14-15'!#REF!</definedName>
    <definedName name="_pp19" localSheetId="8" hidden="1">'[8]19.14-15'!#REF!</definedName>
    <definedName name="_pp19" localSheetId="9" hidden="1">'[8]19.14-15'!#REF!</definedName>
    <definedName name="_pp19" localSheetId="10" hidden="1">'[8]19.14-15'!#REF!</definedName>
    <definedName name="_pp19" localSheetId="11" hidden="1">'[8]19.14-15'!#REF!</definedName>
    <definedName name="_pp19" localSheetId="12" hidden="1">'[8]19.14-15'!#REF!</definedName>
    <definedName name="_pp19" localSheetId="13" hidden="1">'[8]19.14-15'!#REF!</definedName>
    <definedName name="_pp19" localSheetId="14" hidden="1">'[8]19.14-15'!#REF!</definedName>
    <definedName name="_pp19" localSheetId="15" hidden="1">'[8]19.14-15'!#REF!</definedName>
    <definedName name="_pp19" localSheetId="16" hidden="1">'[8]19.14-15'!#REF!</definedName>
    <definedName name="_pp19" hidden="1">'[8]19.14-15'!#REF!</definedName>
    <definedName name="_PP2" localSheetId="4">'[7]19.22'!#REF!</definedName>
    <definedName name="_PP2" localSheetId="8">'[8]19.22'!#REF!</definedName>
    <definedName name="_PP2" localSheetId="9">'[8]19.22'!#REF!</definedName>
    <definedName name="_PP2" localSheetId="10">'[8]19.22'!#REF!</definedName>
    <definedName name="_PP2" localSheetId="11">'[8]19.22'!#REF!</definedName>
    <definedName name="_PP2" localSheetId="12">'[8]19.22'!#REF!</definedName>
    <definedName name="_PP2" localSheetId="13">'[8]19.22'!#REF!</definedName>
    <definedName name="_PP2" localSheetId="14">'[8]19.22'!#REF!</definedName>
    <definedName name="_PP2" localSheetId="15">'[8]19.22'!#REF!</definedName>
    <definedName name="_PP2" localSheetId="16">'[8]19.22'!#REF!</definedName>
    <definedName name="_PP2">'[8]19.22'!#REF!</definedName>
    <definedName name="_PP20" localSheetId="4" hidden="1">'[7]19.14-15'!#REF!</definedName>
    <definedName name="_PP20" localSheetId="8" hidden="1">'[8]19.14-15'!#REF!</definedName>
    <definedName name="_PP20" localSheetId="9" hidden="1">'[8]19.14-15'!#REF!</definedName>
    <definedName name="_PP20" localSheetId="10" hidden="1">'[8]19.14-15'!#REF!</definedName>
    <definedName name="_PP20" localSheetId="11" hidden="1">'[8]19.14-15'!#REF!</definedName>
    <definedName name="_PP20" localSheetId="12" hidden="1">'[8]19.14-15'!#REF!</definedName>
    <definedName name="_PP20" localSheetId="13" hidden="1">'[8]19.14-15'!#REF!</definedName>
    <definedName name="_PP20" localSheetId="14" hidden="1">'[8]19.14-15'!#REF!</definedName>
    <definedName name="_PP20" localSheetId="15" hidden="1">'[8]19.14-15'!#REF!</definedName>
    <definedName name="_PP20" localSheetId="16" hidden="1">'[8]19.14-15'!#REF!</definedName>
    <definedName name="_PP20" hidden="1">'[8]19.14-15'!#REF!</definedName>
    <definedName name="_PP21" localSheetId="4" hidden="1">'[7]19.14-15'!#REF!</definedName>
    <definedName name="_PP21" localSheetId="8" hidden="1">'[8]19.14-15'!#REF!</definedName>
    <definedName name="_PP21" localSheetId="9" hidden="1">'[8]19.14-15'!#REF!</definedName>
    <definedName name="_PP21" localSheetId="10" hidden="1">'[8]19.14-15'!#REF!</definedName>
    <definedName name="_PP21" localSheetId="11" hidden="1">'[8]19.14-15'!#REF!</definedName>
    <definedName name="_PP21" localSheetId="12" hidden="1">'[8]19.14-15'!#REF!</definedName>
    <definedName name="_PP21" localSheetId="13" hidden="1">'[8]19.14-15'!#REF!</definedName>
    <definedName name="_PP21" localSheetId="14" hidden="1">'[8]19.14-15'!#REF!</definedName>
    <definedName name="_PP21" localSheetId="15" hidden="1">'[8]19.14-15'!#REF!</definedName>
    <definedName name="_PP21" localSheetId="16" hidden="1">'[8]19.14-15'!#REF!</definedName>
    <definedName name="_PP21" hidden="1">'[8]19.14-15'!#REF!</definedName>
    <definedName name="_PP22" localSheetId="4" hidden="1">'[7]19.14-15'!#REF!</definedName>
    <definedName name="_PP22" localSheetId="8" hidden="1">'[8]19.14-15'!#REF!</definedName>
    <definedName name="_PP22" localSheetId="9" hidden="1">'[8]19.14-15'!#REF!</definedName>
    <definedName name="_PP22" localSheetId="10" hidden="1">'[8]19.14-15'!#REF!</definedName>
    <definedName name="_PP22" localSheetId="11" hidden="1">'[8]19.14-15'!#REF!</definedName>
    <definedName name="_PP22" localSheetId="12" hidden="1">'[8]19.14-15'!#REF!</definedName>
    <definedName name="_PP22" localSheetId="13" hidden="1">'[8]19.14-15'!#REF!</definedName>
    <definedName name="_PP22" localSheetId="14" hidden="1">'[8]19.14-15'!#REF!</definedName>
    <definedName name="_PP22" localSheetId="15" hidden="1">'[8]19.14-15'!#REF!</definedName>
    <definedName name="_PP22" localSheetId="16" hidden="1">'[8]19.14-15'!#REF!</definedName>
    <definedName name="_PP22" hidden="1">'[8]19.14-15'!#REF!</definedName>
    <definedName name="_pp23" localSheetId="4" hidden="1">'[7]19.14-15'!#REF!</definedName>
    <definedName name="_pp23" localSheetId="8" hidden="1">'[8]19.14-15'!#REF!</definedName>
    <definedName name="_pp23" localSheetId="9" hidden="1">'[8]19.14-15'!#REF!</definedName>
    <definedName name="_pp23" localSheetId="10" hidden="1">'[8]19.14-15'!#REF!</definedName>
    <definedName name="_pp23" localSheetId="11" hidden="1">'[8]19.14-15'!#REF!</definedName>
    <definedName name="_pp23" localSheetId="12" hidden="1">'[8]19.14-15'!#REF!</definedName>
    <definedName name="_pp23" localSheetId="13" hidden="1">'[8]19.14-15'!#REF!</definedName>
    <definedName name="_pp23" localSheetId="14" hidden="1">'[8]19.14-15'!#REF!</definedName>
    <definedName name="_pp23" localSheetId="15" hidden="1">'[8]19.14-15'!#REF!</definedName>
    <definedName name="_pp23" localSheetId="16" hidden="1">'[8]19.14-15'!#REF!</definedName>
    <definedName name="_pp23" hidden="1">'[8]19.14-15'!#REF!</definedName>
    <definedName name="_pp24" localSheetId="4" hidden="1">'[7]19.14-15'!#REF!</definedName>
    <definedName name="_pp24" localSheetId="8" hidden="1">'[8]19.14-15'!#REF!</definedName>
    <definedName name="_pp24" localSheetId="9" hidden="1">'[8]19.14-15'!#REF!</definedName>
    <definedName name="_pp24" localSheetId="10" hidden="1">'[8]19.14-15'!#REF!</definedName>
    <definedName name="_pp24" localSheetId="11" hidden="1">'[8]19.14-15'!#REF!</definedName>
    <definedName name="_pp24" localSheetId="12" hidden="1">'[8]19.14-15'!#REF!</definedName>
    <definedName name="_pp24" localSheetId="13" hidden="1">'[8]19.14-15'!#REF!</definedName>
    <definedName name="_pp24" localSheetId="14" hidden="1">'[8]19.14-15'!#REF!</definedName>
    <definedName name="_pp24" localSheetId="15" hidden="1">'[8]19.14-15'!#REF!</definedName>
    <definedName name="_pp24" localSheetId="16" hidden="1">'[8]19.14-15'!#REF!</definedName>
    <definedName name="_pp24" hidden="1">'[8]19.14-15'!#REF!</definedName>
    <definedName name="_pp25" localSheetId="4" hidden="1">'[7]19.14-15'!#REF!</definedName>
    <definedName name="_pp25" localSheetId="8" hidden="1">'[8]19.14-15'!#REF!</definedName>
    <definedName name="_pp25" localSheetId="9" hidden="1">'[8]19.14-15'!#REF!</definedName>
    <definedName name="_pp25" localSheetId="10" hidden="1">'[8]19.14-15'!#REF!</definedName>
    <definedName name="_pp25" localSheetId="11" hidden="1">'[8]19.14-15'!#REF!</definedName>
    <definedName name="_pp25" localSheetId="12" hidden="1">'[8]19.14-15'!#REF!</definedName>
    <definedName name="_pp25" localSheetId="13" hidden="1">'[8]19.14-15'!#REF!</definedName>
    <definedName name="_pp25" localSheetId="14" hidden="1">'[8]19.14-15'!#REF!</definedName>
    <definedName name="_pp25" localSheetId="15" hidden="1">'[8]19.14-15'!#REF!</definedName>
    <definedName name="_pp25" localSheetId="16" hidden="1">'[8]19.14-15'!#REF!</definedName>
    <definedName name="_pp25" hidden="1">'[8]19.14-15'!#REF!</definedName>
    <definedName name="_pp26" localSheetId="4" hidden="1">'[7]19.14-15'!#REF!</definedName>
    <definedName name="_pp26" localSheetId="8" hidden="1">'[8]19.14-15'!#REF!</definedName>
    <definedName name="_pp26" localSheetId="9" hidden="1">'[8]19.14-15'!#REF!</definedName>
    <definedName name="_pp26" localSheetId="10" hidden="1">'[8]19.14-15'!#REF!</definedName>
    <definedName name="_pp26" localSheetId="11" hidden="1">'[8]19.14-15'!#REF!</definedName>
    <definedName name="_pp26" localSheetId="12" hidden="1">'[8]19.14-15'!#REF!</definedName>
    <definedName name="_pp26" localSheetId="13" hidden="1">'[8]19.14-15'!#REF!</definedName>
    <definedName name="_pp26" localSheetId="14" hidden="1">'[8]19.14-15'!#REF!</definedName>
    <definedName name="_pp26" localSheetId="15" hidden="1">'[8]19.14-15'!#REF!</definedName>
    <definedName name="_pp26" localSheetId="16" hidden="1">'[8]19.14-15'!#REF!</definedName>
    <definedName name="_pp26" hidden="1">'[8]19.14-15'!#REF!</definedName>
    <definedName name="_pp27" localSheetId="4" hidden="1">'[7]19.14-15'!#REF!</definedName>
    <definedName name="_pp27" localSheetId="8" hidden="1">'[8]19.14-15'!#REF!</definedName>
    <definedName name="_pp27" localSheetId="9" hidden="1">'[8]19.14-15'!#REF!</definedName>
    <definedName name="_pp27" localSheetId="10" hidden="1">'[8]19.14-15'!#REF!</definedName>
    <definedName name="_pp27" localSheetId="11" hidden="1">'[8]19.14-15'!#REF!</definedName>
    <definedName name="_pp27" localSheetId="12" hidden="1">'[8]19.14-15'!#REF!</definedName>
    <definedName name="_pp27" localSheetId="13" hidden="1">'[8]19.14-15'!#REF!</definedName>
    <definedName name="_pp27" localSheetId="14" hidden="1">'[8]19.14-15'!#REF!</definedName>
    <definedName name="_pp27" localSheetId="15" hidden="1">'[8]19.14-15'!#REF!</definedName>
    <definedName name="_pp27" localSheetId="16" hidden="1">'[8]19.14-15'!#REF!</definedName>
    <definedName name="_pp27" hidden="1">'[8]19.14-15'!#REF!</definedName>
    <definedName name="_PP3" localSheetId="4">[9]GANADE1!$B$79</definedName>
    <definedName name="_PP3">[10]GANADE1!$B$79</definedName>
    <definedName name="_PP4" localSheetId="4">'[7]19.11-12'!$B$51</definedName>
    <definedName name="_PP4">'[8]19.11-12'!$B$51</definedName>
    <definedName name="_PP5" localSheetId="4" hidden="1">'[7]19.14-15'!$B$34:$B$37</definedName>
    <definedName name="_PP5" hidden="1">'[8]19.14-15'!$B$34:$B$37</definedName>
    <definedName name="_PP6" localSheetId="4" hidden="1">'[7]19.14-15'!$B$34:$B$37</definedName>
    <definedName name="_PP6" hidden="1">'[8]19.14-15'!$B$34:$B$37</definedName>
    <definedName name="_PP7" localSheetId="4" hidden="1">'[7]19.14-15'!#REF!</definedName>
    <definedName name="_PP7" localSheetId="8" hidden="1">'[8]19.14-15'!#REF!</definedName>
    <definedName name="_PP7" localSheetId="9" hidden="1">'[8]19.14-15'!#REF!</definedName>
    <definedName name="_PP7" localSheetId="10" hidden="1">'[8]19.14-15'!#REF!</definedName>
    <definedName name="_PP7" localSheetId="11" hidden="1">'[8]19.14-15'!#REF!</definedName>
    <definedName name="_PP7" localSheetId="12" hidden="1">'[8]19.14-15'!#REF!</definedName>
    <definedName name="_PP7" localSheetId="13" hidden="1">'[8]19.14-15'!#REF!</definedName>
    <definedName name="_PP7" localSheetId="14" hidden="1">'[8]19.14-15'!#REF!</definedName>
    <definedName name="_PP7" localSheetId="15" hidden="1">'[8]19.14-15'!#REF!</definedName>
    <definedName name="_PP7" localSheetId="16" hidden="1">'[8]19.14-15'!#REF!</definedName>
    <definedName name="_PP7" hidden="1">'[8]19.14-15'!#REF!</definedName>
    <definedName name="_PP8" localSheetId="4" hidden="1">'[7]19.14-15'!#REF!</definedName>
    <definedName name="_PP8" localSheetId="8" hidden="1">'[8]19.14-15'!#REF!</definedName>
    <definedName name="_PP8" localSheetId="9" hidden="1">'[8]19.14-15'!#REF!</definedName>
    <definedName name="_PP8" localSheetId="10" hidden="1">'[8]19.14-15'!#REF!</definedName>
    <definedName name="_PP8" localSheetId="11" hidden="1">'[8]19.14-15'!#REF!</definedName>
    <definedName name="_PP8" localSheetId="12" hidden="1">'[8]19.14-15'!#REF!</definedName>
    <definedName name="_PP8" localSheetId="13" hidden="1">'[8]19.14-15'!#REF!</definedName>
    <definedName name="_PP8" localSheetId="14" hidden="1">'[8]19.14-15'!#REF!</definedName>
    <definedName name="_PP8" localSheetId="15" hidden="1">'[8]19.14-15'!#REF!</definedName>
    <definedName name="_PP8" localSheetId="16" hidden="1">'[8]19.14-15'!#REF!</definedName>
    <definedName name="_PP8" hidden="1">'[8]19.14-15'!#REF!</definedName>
    <definedName name="_PP9" localSheetId="4" hidden="1">'[7]19.14-15'!#REF!</definedName>
    <definedName name="_PP9" localSheetId="8" hidden="1">'[8]19.14-15'!#REF!</definedName>
    <definedName name="_PP9" localSheetId="9" hidden="1">'[8]19.14-15'!#REF!</definedName>
    <definedName name="_PP9" localSheetId="10" hidden="1">'[8]19.14-15'!#REF!</definedName>
    <definedName name="_PP9" localSheetId="11" hidden="1">'[8]19.14-15'!#REF!</definedName>
    <definedName name="_PP9" localSheetId="12" hidden="1">'[8]19.14-15'!#REF!</definedName>
    <definedName name="_PP9" localSheetId="13" hidden="1">'[8]19.14-15'!#REF!</definedName>
    <definedName name="_PP9" localSheetId="14" hidden="1">'[8]19.14-15'!#REF!</definedName>
    <definedName name="_PP9" localSheetId="15" hidden="1">'[8]19.14-15'!#REF!</definedName>
    <definedName name="_PP9" localSheetId="16" hidden="1">'[8]19.14-15'!#REF!</definedName>
    <definedName name="_PP9" hidden="1">'[8]19.14-15'!#REF!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 localSheetId="11">#REF!</definedName>
    <definedName name="A_impresión_IM" localSheetId="12">#REF!</definedName>
    <definedName name="A_impresión_IM" localSheetId="13">#REF!</definedName>
    <definedName name="A_impresión_IM" localSheetId="14">#REF!</definedName>
    <definedName name="A_impresión_IM" localSheetId="15">#REF!</definedName>
    <definedName name="A_impresión_IM" localSheetId="16">#REF!</definedName>
    <definedName name="A_impresión_IM">#REF!</definedName>
    <definedName name="alk" localSheetId="4">'[11]19.11-12'!$B$53</definedName>
    <definedName name="alk">'[12]19.11-12'!$B$53</definedName>
    <definedName name="_xlnm.Print_Area" localSheetId="1">'2005'!$A$1:$E$123</definedName>
    <definedName name="_xlnm.Print_Area" localSheetId="2">'2006'!$A$1:$E$122</definedName>
    <definedName name="_xlnm.Print_Area" localSheetId="3">'2007'!$A$1:$E$116</definedName>
    <definedName name="_xlnm.Print_Area" localSheetId="4">'2008'!$A$1:$F$126</definedName>
    <definedName name="_xlnm.Print_Area" localSheetId="5">'2009'!$A$1:$E$131</definedName>
    <definedName name="_xlnm.Print_Area" localSheetId="6">'2010'!$A$1:$E$133</definedName>
    <definedName name="_xlnm.Print_Area" localSheetId="7">'2011'!$A$1:$E$132</definedName>
    <definedName name="_xlnm.Print_Area" localSheetId="8">'2012'!$A$1:$E$132</definedName>
    <definedName name="_xlnm.Print_Area" localSheetId="9">'2013'!$A$1:$E$131</definedName>
    <definedName name="_xlnm.Print_Area" localSheetId="10">'2014'!$A$1:$E$131</definedName>
    <definedName name="_xlnm.Print_Area" localSheetId="11">'2015'!$A$1:$E$131</definedName>
    <definedName name="_xlnm.Print_Area" localSheetId="12">'2016'!$A$1:$E$132</definedName>
    <definedName name="_xlnm.Print_Area" localSheetId="13">'2017'!$A$1:$E$132</definedName>
    <definedName name="_xlnm.Print_Area" localSheetId="14">'2018'!$A$1:$E$128</definedName>
    <definedName name="_xlnm.Print_Area" localSheetId="15">'2019'!$A$1:$E$127</definedName>
    <definedName name="_xlnm.Print_Area" localSheetId="16">'2020'!$A$1:$E$127</definedName>
    <definedName name="balan.xls" hidden="1">'[13]7.24'!$D$6:$D$27</definedName>
    <definedName name="eee" localSheetId="8">'[1]19.18-19'!#REF!</definedName>
    <definedName name="eee" localSheetId="9">'[1]19.18-19'!#REF!</definedName>
    <definedName name="eee" localSheetId="10">'[1]19.18-19'!#REF!</definedName>
    <definedName name="eee" localSheetId="11">'[1]19.18-19'!#REF!</definedName>
    <definedName name="eee" localSheetId="12">'[1]19.18-19'!#REF!</definedName>
    <definedName name="eee" localSheetId="13">'[1]19.18-19'!#REF!</definedName>
    <definedName name="eee" localSheetId="14">'[1]19.18-19'!#REF!</definedName>
    <definedName name="eee" localSheetId="15">'[1]19.18-19'!#REF!</definedName>
    <definedName name="eee" localSheetId="16">'[1]19.18-19'!#REF!</definedName>
    <definedName name="eee">'[1]19.18-19'!#REF!</definedName>
    <definedName name="GUION" localSheetId="6">#REF!</definedName>
    <definedName name="GUION" localSheetId="7">#REF!</definedName>
    <definedName name="GUION" localSheetId="8">#REF!</definedName>
    <definedName name="GUION" localSheetId="9">#REF!</definedName>
    <definedName name="GUION" localSheetId="10">#REF!</definedName>
    <definedName name="GUION" localSheetId="11">#REF!</definedName>
    <definedName name="GUION" localSheetId="12">#REF!</definedName>
    <definedName name="GUION" localSheetId="13">#REF!</definedName>
    <definedName name="GUION" localSheetId="14">#REF!</definedName>
    <definedName name="GUION" localSheetId="15">#REF!</definedName>
    <definedName name="GUION" localSheetId="16">#REF!</definedName>
    <definedName name="GUION">#REF!</definedName>
    <definedName name="Imprimir_área_IM" localSheetId="6">#REF!</definedName>
    <definedName name="Imprimir_área_IM" localSheetId="7">#REF!</definedName>
    <definedName name="Imprimir_área_IM" localSheetId="8">#REF!</definedName>
    <definedName name="Imprimir_área_IM" localSheetId="9">#REF!</definedName>
    <definedName name="Imprimir_área_IM" localSheetId="10">#REF!</definedName>
    <definedName name="Imprimir_área_IM" localSheetId="11">#REF!</definedName>
    <definedName name="Imprimir_área_IM" localSheetId="12">#REF!</definedName>
    <definedName name="Imprimir_área_IM" localSheetId="13">#REF!</definedName>
    <definedName name="Imprimir_área_IM" localSheetId="14">#REF!</definedName>
    <definedName name="Imprimir_área_IM" localSheetId="15">#REF!</definedName>
    <definedName name="Imprimir_área_IM" localSheetId="16">#REF!</definedName>
    <definedName name="Imprimir_área_IM">#REF!</definedName>
    <definedName name="kk" localSheetId="8" hidden="1">'[6]19.14-15'!#REF!</definedName>
    <definedName name="kk" localSheetId="9" hidden="1">'[6]19.14-15'!#REF!</definedName>
    <definedName name="kk" localSheetId="10" hidden="1">'[6]19.14-15'!#REF!</definedName>
    <definedName name="kk" localSheetId="11" hidden="1">'[6]19.14-15'!#REF!</definedName>
    <definedName name="kk" localSheetId="12" hidden="1">'[6]19.14-15'!#REF!</definedName>
    <definedName name="kk" localSheetId="13" hidden="1">'[6]19.14-15'!#REF!</definedName>
    <definedName name="kk" localSheetId="14" hidden="1">'[6]19.14-15'!#REF!</definedName>
    <definedName name="kk" localSheetId="15" hidden="1">'[6]19.14-15'!#REF!</definedName>
    <definedName name="kk" localSheetId="16" hidden="1">'[6]19.14-15'!#REF!</definedName>
    <definedName name="kk" hidden="1">'[6]19.14-15'!#REF!</definedName>
    <definedName name="kkjkj" localSheetId="8">#REF!</definedName>
    <definedName name="kkjkj" localSheetId="9">#REF!</definedName>
    <definedName name="kkjkj" localSheetId="10">#REF!</definedName>
    <definedName name="kkjkj" localSheetId="11">#REF!</definedName>
    <definedName name="kkjkj" localSheetId="12">#REF!</definedName>
    <definedName name="kkjkj" localSheetId="13">#REF!</definedName>
    <definedName name="kkjkj" localSheetId="14">#REF!</definedName>
    <definedName name="kkjkj" localSheetId="15">#REF!</definedName>
    <definedName name="kkjkj" localSheetId="16">#REF!</definedName>
    <definedName name="kkjkj">#REF!</definedName>
    <definedName name="PEP" localSheetId="4">[9]GANADE1!$B$79</definedName>
    <definedName name="PEP">[10]GANADE1!$B$79</definedName>
    <definedName name="prueba">'[1]19.11-12'!$B$53</definedName>
    <definedName name="RUTINA" localSheetId="6">#REF!</definedName>
    <definedName name="RUTINA" localSheetId="7">#REF!</definedName>
    <definedName name="RUTINA" localSheetId="8">#REF!</definedName>
    <definedName name="RUTINA" localSheetId="9">#REF!</definedName>
    <definedName name="RUTINA" localSheetId="10">#REF!</definedName>
    <definedName name="RUTINA" localSheetId="11">#REF!</definedName>
    <definedName name="RUTINA" localSheetId="12">#REF!</definedName>
    <definedName name="RUTINA" localSheetId="13">#REF!</definedName>
    <definedName name="RUTINA" localSheetId="14">#REF!</definedName>
    <definedName name="RUTINA" localSheetId="15">#REF!</definedName>
    <definedName name="RUTINA" localSheetId="16">#REF!</definedName>
    <definedName name="RU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1" i="30" l="1"/>
  <c r="B127" i="30"/>
  <c r="C115" i="30"/>
  <c r="B115" i="30"/>
  <c r="D101" i="30"/>
  <c r="B101" i="30"/>
  <c r="C77" i="30"/>
  <c r="B77" i="30"/>
  <c r="B127" i="29"/>
  <c r="C115" i="29"/>
  <c r="B115" i="29"/>
  <c r="C101" i="29"/>
  <c r="D101" i="29"/>
  <c r="B101" i="29"/>
  <c r="C77" i="29"/>
  <c r="B77" i="29"/>
  <c r="C115" i="28" l="1"/>
  <c r="B115" i="28"/>
  <c r="D101" i="28"/>
  <c r="C101" i="28"/>
  <c r="B101" i="28"/>
  <c r="C77" i="28"/>
  <c r="B77" i="28"/>
  <c r="B127" i="28"/>
  <c r="C105" i="27" l="1"/>
  <c r="D105" i="27"/>
  <c r="B105" i="27"/>
  <c r="C80" i="27"/>
  <c r="B80" i="27"/>
  <c r="D53" i="27"/>
  <c r="B53" i="27"/>
  <c r="B26" i="27"/>
  <c r="B131" i="27"/>
  <c r="C119" i="27"/>
  <c r="B119" i="27"/>
  <c r="B131" i="26"/>
  <c r="C119" i="26"/>
  <c r="B119" i="26"/>
  <c r="C118" i="25"/>
  <c r="B118" i="25"/>
  <c r="B130" i="25"/>
  <c r="D105" i="25"/>
  <c r="C105" i="25"/>
  <c r="B105" i="25"/>
  <c r="B130" i="24"/>
  <c r="C104" i="24"/>
  <c r="B104" i="24"/>
  <c r="B130" i="23"/>
  <c r="B131" i="22"/>
  <c r="B117" i="22"/>
  <c r="B104" i="22"/>
  <c r="B80" i="22"/>
  <c r="C63" i="22"/>
  <c r="C62" i="22"/>
  <c r="C80" i="22"/>
  <c r="B109" i="21"/>
  <c r="B117" i="21" s="1"/>
  <c r="B110" i="21"/>
  <c r="B111" i="21"/>
  <c r="B112" i="21"/>
  <c r="B113" i="21"/>
  <c r="B114" i="21"/>
  <c r="B115" i="21"/>
  <c r="B116" i="21"/>
</calcChain>
</file>

<file path=xl/sharedStrings.xml><?xml version="1.0" encoding="utf-8"?>
<sst xmlns="http://schemas.openxmlformats.org/spreadsheetml/2006/main" count="1959" uniqueCount="311">
  <si>
    <t>COMUNIDAD DE MADRID</t>
  </si>
  <si>
    <t>GALICIA (2009)</t>
  </si>
  <si>
    <t>PRINCIPADO DE ASTURIAS (2009)</t>
  </si>
  <si>
    <t>Superficie forestal sujeta a Instrumentos de Ordenación, 2010  (hectáreas)</t>
  </si>
  <si>
    <t>Superficie forestal ordenada según  titularidad, 2010 (hectáreas)</t>
  </si>
  <si>
    <t>CANARIAS (2009)</t>
  </si>
  <si>
    <t>Productos no madereros</t>
  </si>
  <si>
    <t>Madera aserrada y madera en rollo</t>
  </si>
  <si>
    <t>Chapa, madera contrachapada y madera densificada</t>
  </si>
  <si>
    <t xml:space="preserve">Se puede acceder a la información más detallada en los Anuarios de Estadística Forestal de los años correspondientes. </t>
  </si>
  <si>
    <t>La superficie certificada por alguna de las dos entidades certificadoras reconocidas</t>
  </si>
  <si>
    <t xml:space="preserve">La operación de Gestión Forestal Sostenible recoge: </t>
  </si>
  <si>
    <t>La información ha sido suministrada por las Comunidades Autónomas y por las entidades certificadoras</t>
  </si>
  <si>
    <t>La superficie de montes sujetos a instrumentos de ordenación, total y por tipo de propiedad, pública y privada</t>
  </si>
  <si>
    <t xml:space="preserve">13.576, 57 </t>
  </si>
  <si>
    <t>Superficie forestal certificada por sistema de certificación, 2005 (hectáreas)</t>
  </si>
  <si>
    <t>Nº DE CERTIFICADOS DE C.D.C. FSC</t>
  </si>
  <si>
    <t>Nº DE CERTIFICADOS DE C.D.C. PEFC</t>
  </si>
  <si>
    <t> -</t>
  </si>
  <si>
    <t>CATEGORÍA DE PRODUCTO</t>
  </si>
  <si>
    <t>celulosas y papel</t>
  </si>
  <si>
    <t>mobiliario, decoración, puertas, ventanas y suelos</t>
  </si>
  <si>
    <t>comercio</t>
  </si>
  <si>
    <t>aserrío</t>
  </si>
  <si>
    <t>tableros</t>
  </si>
  <si>
    <t>aserrío y tableros</t>
  </si>
  <si>
    <t>Aserrío y transformación</t>
  </si>
  <si>
    <t>vigas</t>
  </si>
  <si>
    <t>varios</t>
  </si>
  <si>
    <t>madera sin especificar</t>
  </si>
  <si>
    <t>madera laminada</t>
  </si>
  <si>
    <t>aprovechamientos forestales</t>
  </si>
  <si>
    <t>aprovechamientos, aserrío y comercio</t>
  </si>
  <si>
    <t>otros</t>
  </si>
  <si>
    <t>Número de certificados de cadena de custodia por sistema de certificación, 2005</t>
  </si>
  <si>
    <t>Superficie forestal certificada por sistema de certificación, 2006 (hectáreas)</t>
  </si>
  <si>
    <t>**</t>
  </si>
  <si>
    <t>*</t>
  </si>
  <si>
    <t>4.252,80 *</t>
  </si>
  <si>
    <t>243.017,88 **</t>
  </si>
  <si>
    <t>124.59</t>
  </si>
  <si>
    <t>13.576, 57</t>
  </si>
  <si>
    <t>17.051,79 **</t>
  </si>
  <si>
    <t>621.41</t>
  </si>
  <si>
    <t>12.201*</t>
  </si>
  <si>
    <t>*: Superficie certificada de Norte Forestal S.A. (ENCE) en Galicia, Asturias y Cantabria, que no ha sido posible desglosar por comunidad autónoma. Se ha incluido todo en Galicia.</t>
  </si>
  <si>
    <t>**: Superficie certificada de Chopo Sostenible (GARNICA PLYWOOD) en Castilla y León, Aragón, Navarra y La Rioja. Se contabiliza todo en Castilla y León.</t>
  </si>
  <si>
    <t>Número de certificados de cadena de custodia por sistema de certificación, 2006</t>
  </si>
  <si>
    <t>Nº DE CERTIFICADOS DE C.D.C. PEFC (2005)</t>
  </si>
  <si>
    <t>Comercio</t>
  </si>
  <si>
    <t>Aserrío</t>
  </si>
  <si>
    <t>Aserrío y tableros</t>
  </si>
  <si>
    <t>Vigas</t>
  </si>
  <si>
    <t>Varios</t>
  </si>
  <si>
    <t>Madera sin especificar</t>
  </si>
  <si>
    <t>Madera laminada</t>
  </si>
  <si>
    <t>Aprovechamientos forestales</t>
  </si>
  <si>
    <t>Aprovechamientos, aserrío y comercio</t>
  </si>
  <si>
    <t>Fabricación de palets y embalajes</t>
  </si>
  <si>
    <t>La Región de Murcia notificó posteriormente que la cifra estaba sobrestimada, por ello aparece en rojo.</t>
  </si>
  <si>
    <t>Superficie forestal certificada por sistema de certificación, 2007 (hectáreas)</t>
  </si>
  <si>
    <t>Número de certificados de cadena de custodia por sistema de certificación, 2007</t>
  </si>
  <si>
    <t>Nº DE EMPRESAS CON CERTIFICADO DE C.D.C. FSC</t>
  </si>
  <si>
    <t>Celulosas, pasta y papel</t>
  </si>
  <si>
    <t>Aprovechamiento forestal, transporte aserrío y comercio (en algunos casos no incluyen todas)</t>
  </si>
  <si>
    <t>Aprovechamiento forestal, trasporte y fabricación de tablero</t>
  </si>
  <si>
    <t>Superficie forestal certificada por sistema de certificación, 2008 (hectáreas)</t>
  </si>
  <si>
    <t>Superficie forestal certificada por sistema de certificación, 2009 (hectáreas)</t>
  </si>
  <si>
    <t>Número de certificados de cadena de custodia por sistema de certificación, 2009</t>
  </si>
  <si>
    <t>Número de certificados de cadena de custodia por sistema de certificación, 2008</t>
  </si>
  <si>
    <t>Superficie forestal certificada por sistema de certificación, 2010 (hectáreas)</t>
  </si>
  <si>
    <t>Número de certificados de cadena de custodia por sistema de certificación, 2010</t>
  </si>
  <si>
    <t>Comunidad Autónoma</t>
  </si>
  <si>
    <t>TOTAL</t>
  </si>
  <si>
    <t>ANDALUCÍA</t>
  </si>
  <si>
    <t>ISLAS BALEARES</t>
  </si>
  <si>
    <t>% Superficie ordenada respecto al total forestal</t>
  </si>
  <si>
    <t>CANTABRIA</t>
  </si>
  <si>
    <t>CASTILLA LA MANCHA</t>
  </si>
  <si>
    <t>CASTILLA LEÓN</t>
  </si>
  <si>
    <t>CATALUÑA</t>
  </si>
  <si>
    <t>COMUNIDAD FORAL DE NAVARRA</t>
  </si>
  <si>
    <t>LA RIOJA</t>
  </si>
  <si>
    <t>MADRID</t>
  </si>
  <si>
    <t>REGIÓN DE MURCIA</t>
  </si>
  <si>
    <t>% Superficie ordenada respecto superficie privada</t>
  </si>
  <si>
    <t>% Superficie ordenada respecto superficie pública</t>
  </si>
  <si>
    <t>Comunidades Autónomas</t>
  </si>
  <si>
    <t>Nota:</t>
  </si>
  <si>
    <t>Corcho</t>
  </si>
  <si>
    <t>GALICIA</t>
  </si>
  <si>
    <t>PAÍS VASCO</t>
  </si>
  <si>
    <t>ARAGÓN</t>
  </si>
  <si>
    <t>CASTILLA Y LEÓN</t>
  </si>
  <si>
    <t>EXTREMADURA</t>
  </si>
  <si>
    <t>CANARIAS</t>
  </si>
  <si>
    <t>CANARIAS (1)</t>
  </si>
  <si>
    <t>COMUNIDAD VALENCIANA</t>
  </si>
  <si>
    <t>PRINCIPADO DE ASTURIAS (2)</t>
  </si>
  <si>
    <t>(1) La superficie ordenada de estas autonomías se ha obtenido del IFN-III, y no está actualizada con datos desde el año del inventario (2002, Canarias y 2003-2004, Castilla La Mancha) hasta 2005.</t>
  </si>
  <si>
    <t>(2) La superficie ordenada en montes de propiedad privada del Principado de Asturias se ha obtenido de F.S.C. ya que la Consejería desconoce este dato.</t>
  </si>
  <si>
    <t>NOTAS</t>
  </si>
  <si>
    <t>Superficie forestal sujeta a Instrumentos de Ordenación, 2005  (hectáreas)</t>
  </si>
  <si>
    <t>PRINCIPADO DE ASTURIAS(2)</t>
  </si>
  <si>
    <t>Superficie forestal ordenada según  titularidad, 2005 (hectáreas)</t>
  </si>
  <si>
    <t>PRINCIPADO DE ASTURIAS</t>
  </si>
  <si>
    <t>Otros</t>
  </si>
  <si>
    <t>ANDALUCÍA *</t>
  </si>
  <si>
    <t>ARAGÓN *</t>
  </si>
  <si>
    <t>CANARIAS *</t>
  </si>
  <si>
    <t>CANTABRIA *</t>
  </si>
  <si>
    <t>CASTILLA LA MANCHA **</t>
  </si>
  <si>
    <t>COMUNIDAD VALENCIANA *</t>
  </si>
  <si>
    <t>GALICIA *</t>
  </si>
  <si>
    <t>ISLAS BALEARES *</t>
  </si>
  <si>
    <t>PAÍS VASCO *</t>
  </si>
  <si>
    <t xml:space="preserve">PRINCIPADO DE ASTURIAS </t>
  </si>
  <si>
    <t>(*): Misma superficie que en 2005 al no haber obtenido la actualización de la Comunidad Autónoma.</t>
  </si>
  <si>
    <t>(**): En Castilla La Mancha sólo se ha obtenido información actualizada relativa a 3 provincias, para las otras dos se han mantenido los valores de 2005.</t>
  </si>
  <si>
    <t>Superficie forestal sujeta a Instrumentos de Ordenación, 2006  (hectáreas)</t>
  </si>
  <si>
    <t>Superficie forestal ordenada según  titularidad, 2006 (hectáreas)</t>
  </si>
  <si>
    <t>-</t>
  </si>
  <si>
    <t>COMUNIDAD VALENCIANA (2005)</t>
  </si>
  <si>
    <t>PAÍS VASCO (2005)</t>
  </si>
  <si>
    <t>ANDALUCÍA (2005)</t>
  </si>
  <si>
    <t>CANARIAS (2005)</t>
  </si>
  <si>
    <t>GALICIA (2005)</t>
  </si>
  <si>
    <t>ISLAS BALEARES (2005)</t>
  </si>
  <si>
    <t>(2005) Mismos datos que en  2005 al no haber obtenido actualizaciones de las CC.AA.</t>
  </si>
  <si>
    <t>Superficie forestal sujeta a Instrumentos de Ordenación, 2007  (hectáreas)</t>
  </si>
  <si>
    <t>Superficie ordenada (ha)</t>
  </si>
  <si>
    <t>Superficie sin ordenar (ha)</t>
  </si>
  <si>
    <t>Superficie forestal ordenada según  titularidad, 2007 (hectáreas)</t>
  </si>
  <si>
    <t>Producto</t>
  </si>
  <si>
    <t>Varias</t>
  </si>
  <si>
    <t>Caracterización Instalaciones certificadas</t>
  </si>
  <si>
    <t>Nº Instalaciones con certificado PEFC</t>
  </si>
  <si>
    <t>Aserraderos y rematantes</t>
  </si>
  <si>
    <t>Pasta y papel</t>
  </si>
  <si>
    <t>Madera y construcción</t>
  </si>
  <si>
    <t>Gráficas</t>
  </si>
  <si>
    <t>Almacenistas</t>
  </si>
  <si>
    <t>Nº certificados emitidos por FSC</t>
  </si>
  <si>
    <t>Aserrío y comercio</t>
  </si>
  <si>
    <t>Madera aserrada, madera en rollo</t>
  </si>
  <si>
    <t>Chapas, madera contrachapada, madera densificada</t>
  </si>
  <si>
    <t>Celulosas y papel</t>
  </si>
  <si>
    <t>Paneles</t>
  </si>
  <si>
    <t>Utensilios y otros productos de madera</t>
  </si>
  <si>
    <t>Carbon vegetal</t>
  </si>
  <si>
    <t>Nº de certificados de cadena de custodia PEFC (Programme for the Endorsement of Forest Certification Schemes)</t>
  </si>
  <si>
    <t xml:space="preserve">  Galicia</t>
  </si>
  <si>
    <t xml:space="preserve">  P. de Asturias</t>
  </si>
  <si>
    <t xml:space="preserve">  Cantabria</t>
  </si>
  <si>
    <t xml:space="preserve">  País Vasco</t>
  </si>
  <si>
    <t xml:space="preserve">  La Rioja</t>
  </si>
  <si>
    <t xml:space="preserve">  Aragón</t>
  </si>
  <si>
    <t xml:space="preserve">  Cataluña</t>
  </si>
  <si>
    <t xml:space="preserve">  Baleares</t>
  </si>
  <si>
    <t xml:space="preserve">  Castilla y León</t>
  </si>
  <si>
    <t xml:space="preserve">  Castilla-La Mancha</t>
  </si>
  <si>
    <t xml:space="preserve">  C. Valenciana</t>
  </si>
  <si>
    <t xml:space="preserve">  R. de Murcia</t>
  </si>
  <si>
    <t xml:space="preserve">  Extremadura</t>
  </si>
  <si>
    <t xml:space="preserve">  Canarias</t>
  </si>
  <si>
    <t xml:space="preserve">  Andalucía</t>
  </si>
  <si>
    <t>–</t>
  </si>
  <si>
    <t>GESTIÓN FORESTAL SOSTENIBLE</t>
  </si>
  <si>
    <t>Superficie ordenada</t>
  </si>
  <si>
    <t>Superficie sin ordenar</t>
  </si>
  <si>
    <t>ARAGÓN (2007)</t>
  </si>
  <si>
    <t>CANARIAS (sólo Las Palmas)</t>
  </si>
  <si>
    <t>EXTREMADURA (2007)</t>
  </si>
  <si>
    <t>Superficie privada ordenada</t>
  </si>
  <si>
    <t>Superficie pública ordenada</t>
  </si>
  <si>
    <t xml:space="preserve">ARAGÓN </t>
  </si>
  <si>
    <t xml:space="preserve">CANTABRIA </t>
  </si>
  <si>
    <t>Superficie certificada  F.S.C. (Forest Stewardship Council) (ha)</t>
  </si>
  <si>
    <t>Superficie certificada P.E.F.C. (Programme for the Endorsement of Forest Certification Schemes) (ha)</t>
  </si>
  <si>
    <t>Número de empresas con certificado de cadena de custodia (Forest Stewardship Council)</t>
  </si>
  <si>
    <t>Mobiliario, decoración, puertas, ventanas y suelos</t>
  </si>
  <si>
    <t>Tableros</t>
  </si>
  <si>
    <t>Superficie forestal ordenada, 2008  (hectáreas)</t>
  </si>
  <si>
    <t>Superficie forestal ordenada según  titularidad, 2008 (hectáreas)</t>
  </si>
  <si>
    <t xml:space="preserve">SUPERFICIE CERTIFICADA F.S.C. (Forest Stewardship Council) (Ha) </t>
  </si>
  <si>
    <t xml:space="preserve">SUPERFICIE CERTIFICADA P.E.F.C. (Programme for the Endorsement of Forest Certification Schemes) (Ha) </t>
  </si>
  <si>
    <t>C.C.A.A.</t>
  </si>
  <si>
    <t>Nº de instalaciones con certificado de cadena de custodia FSC (Forest Stewardship Council)</t>
  </si>
  <si>
    <t>Nº de instalaciones con certificado de cadena de custodia PEFC (Programme for the Endorsement of Forest Certification Schemes)</t>
  </si>
  <si>
    <t>Superficie forestal sujeta a Instrumentos de Ordenación, 2009  (hectáreas)</t>
  </si>
  <si>
    <t>Superficie forestal ordenada según  titularidad, 2009 (hectáreas)</t>
  </si>
  <si>
    <t>CANARIAS (sólo Las Palmas) 2009</t>
  </si>
  <si>
    <t xml:space="preserve">Se presentan los totales a nivel nacional el resumen por comunidad autónoma de algunos datos. </t>
  </si>
  <si>
    <t>Y las instalaciones con certificación de cadena de custodia</t>
  </si>
  <si>
    <t>CASTILLA - LA MANCHA (1)</t>
  </si>
  <si>
    <t>aserrío y transformación</t>
  </si>
  <si>
    <t>Superficie privada ordenada (ha)</t>
  </si>
  <si>
    <t>Superficie pública ordenada (ha)</t>
  </si>
  <si>
    <t>SUPERFICIE CERTIFICADA F.S.C. (ha)</t>
  </si>
  <si>
    <t>SUPERFICIE CERTIFICADA P.E.F.C. (ha)</t>
  </si>
  <si>
    <t xml:space="preserve">COMUNIDAD DE MADRID </t>
  </si>
  <si>
    <t xml:space="preserve">  Comunidad de Madrid</t>
  </si>
  <si>
    <t xml:space="preserve">  Comunidad Foral de Navarra</t>
  </si>
  <si>
    <t xml:space="preserve">  Islas Baleares</t>
  </si>
  <si>
    <t>COMUNIDAD DE MADRID (2008)</t>
  </si>
  <si>
    <t>(2007) Mismos datos que en  2007 al no haber obtenido actualizaciones de las CC.AA.</t>
  </si>
  <si>
    <t>(2008) Mismos datos que en  2008 al no haber obtenido actualizaciones de las CC.AA.</t>
  </si>
  <si>
    <t xml:space="preserve">SUPERFICIE CERTIFICADA F.S.C. (Forest Stewardship Council) (ha) </t>
  </si>
  <si>
    <t xml:space="preserve">SUPERFICIE CERTIFICADA P.E.F.C. (Programme for the Endorsement of Forest Certification Schemes) (ha) </t>
  </si>
  <si>
    <t>Nota: No se dispone del número de certificados PEFC por CC.AA. por lo que los datos de la siguiente tabla son los de 2005. Por lo tanto el número total de las dos tablas, en el caso de PEFC, no coincidirá.</t>
  </si>
  <si>
    <t>* Mismos datos que en  2005 al no haber obtenido actualizaciones de las CC.AA.</t>
  </si>
  <si>
    <t>(2009) Mismos datos que en  2009 al no haber obtenido actualizaciones de las CC.AA.</t>
  </si>
  <si>
    <t>Superficie forestal sujeta a Instrumentos de Ordenación, 2011  (hectáreas)</t>
  </si>
  <si>
    <t>Superficie forestal ordenada según  titularidad, 2011 (hectáreas)</t>
  </si>
  <si>
    <t>Superficie forestal certificada por sistema de certificación, 2011 (hectáreas)</t>
  </si>
  <si>
    <t>Número de certificados de cadena de custodia por sistema de certificación, 2011</t>
  </si>
  <si>
    <t>Energía</t>
  </si>
  <si>
    <t>Nº Instalaciones con certificado PEFC 2011</t>
  </si>
  <si>
    <t>Nota: no se dispone de estas cifras a 2011 para el sistema FSC</t>
  </si>
  <si>
    <t>CASTILLA - LA MANCHA</t>
  </si>
  <si>
    <t>Aprovechamiento forestal</t>
  </si>
  <si>
    <t>Artes gráficas / Impresión</t>
  </si>
  <si>
    <t>Biomasa</t>
  </si>
  <si>
    <t>Carbón</t>
  </si>
  <si>
    <t>Embalajes</t>
  </si>
  <si>
    <t>Industrias de la madera</t>
  </si>
  <si>
    <t>Mobiliario / Construcción</t>
  </si>
  <si>
    <t>Papel y cartón</t>
  </si>
  <si>
    <t>Superficie forestal sujeta a Instrumentos de Ordenación, 2012  (hectáreas)</t>
  </si>
  <si>
    <t>COMUNIDAD VALENCIANA (Solo Castellón)</t>
  </si>
  <si>
    <t>PAÍS VASCO (2011)</t>
  </si>
  <si>
    <t>(2009, 2011) Mismos datos que en  2009 o 2011 al no haber obtenido actualizaciones de las CC.AA.</t>
  </si>
  <si>
    <t>Superficie forestal ordenada según  titularidad, 2012 (hectáreas)</t>
  </si>
  <si>
    <t>Superficie forestal certificada por sistema de certificación, 2012 (hectáreas)</t>
  </si>
  <si>
    <t>Número de certificados de cadena de custodia por sistema de certificación, 2012</t>
  </si>
  <si>
    <t>Nota: no se dispone de estas cifras a 2012 para el sistema FSC</t>
  </si>
  <si>
    <t>Nº Instalaciones con certificado PEFC 2012</t>
  </si>
  <si>
    <t>Artes gráficas/Impresión</t>
  </si>
  <si>
    <t>Mobiliario/Construcción</t>
  </si>
  <si>
    <t>Superficie forestal sujeta a Instrumentos de Ordenación, 2013  (hectáreas)</t>
  </si>
  <si>
    <t>Superficie forestal ordenada según  titularidad, 2013 (hectáreas)</t>
  </si>
  <si>
    <t>Superficie forestal certificada por sistema de certificación, 2013 (hectáreas)</t>
  </si>
  <si>
    <t>Número de certificados de cadena de custodia por sistema de certificación, 2013</t>
  </si>
  <si>
    <t>Nº Instalaciones con certificado PEFC 2013</t>
  </si>
  <si>
    <t>(2009) Mismos datos que en  2009  al no haber obtenido actualizaciones de las CC.AA.</t>
  </si>
  <si>
    <t>Aprovechamientos forestales y madera en rollo</t>
  </si>
  <si>
    <t>Artes gráficas e impresión</t>
  </si>
  <si>
    <t>Carbón de leña y otros productos de madera</t>
  </si>
  <si>
    <t>Corcho y derivados</t>
  </si>
  <si>
    <t>Envases y embalajes</t>
  </si>
  <si>
    <t>Mobiliario y Construcción</t>
  </si>
  <si>
    <t>Pulpa, papel y cartón</t>
  </si>
  <si>
    <t>Nota: no se dispone de estas cifras desglosadas por comunidad autónoma para el sistema FSC</t>
  </si>
  <si>
    <t>Superficie forestal sujeta a Instrumentos de Ordenación, 2014  (hectáreas)</t>
  </si>
  <si>
    <t>Superficie forestal ordenada según  titularidad, 2014 (hectáreas)</t>
  </si>
  <si>
    <t>Superficie forestal certificada por sistema de certificación, 2014 (hectáreas)</t>
  </si>
  <si>
    <t>Número de certificados de cadena de custodia por sistema de certificación, 2014</t>
  </si>
  <si>
    <t>Nº Instalaciones con certificado PEFC 2014</t>
  </si>
  <si>
    <t>Superficie forestal sujeta a Instrumentos de Ordenación, 2015  (hectáreas)</t>
  </si>
  <si>
    <t>Superficie forestal ordenada según  titularidad, 2015 (hectáreas)</t>
  </si>
  <si>
    <t>Superficie forestal certificada por sistema de certificación, 2015 (hectáreas)</t>
  </si>
  <si>
    <t>Número de certificados de cadena de custodia por sistema de certificación, 2015</t>
  </si>
  <si>
    <t>CC.AA.</t>
  </si>
  <si>
    <t>Nº de titulares con certificado de cadena de custodia FSC (Forest Stewardship Council)</t>
  </si>
  <si>
    <t>Melilla</t>
  </si>
  <si>
    <t>Aprovechamientos Forestales, madera en rollo y biomasa</t>
  </si>
  <si>
    <t>Artes graficas, materiales impresos y papelería</t>
  </si>
  <si>
    <t>Corcho y productos derivados</t>
  </si>
  <si>
    <t>Productos de madera para mobiliario y/o construcción</t>
  </si>
  <si>
    <t>Otros productos forestales</t>
  </si>
  <si>
    <t>Tableros y otros productos procesados de madera</t>
  </si>
  <si>
    <t>Nº de titulares con certificado FSC 2014</t>
  </si>
  <si>
    <t>Varias CC.AA.</t>
  </si>
  <si>
    <t>Nº de certificados de cadena de custodia PEFC</t>
  </si>
  <si>
    <t>Nº de instalaciones con certificado de cadena de custodia PEFC</t>
  </si>
  <si>
    <t>Resinas</t>
  </si>
  <si>
    <t>Nº de certificados de CdC PEFC</t>
  </si>
  <si>
    <t>Superficie forestal sujeta a Instrumentos de Ordenación, 2016  (hectáreas)</t>
  </si>
  <si>
    <t>Superficie forestal ordenada según  titularidad, 2016 (hectáreas)</t>
  </si>
  <si>
    <t>Superficie forestal certificada por sistema de certificación, 2016 (hectáreas)</t>
  </si>
  <si>
    <t>Número de certificados de cadena de custodia por sistema de certificación, 2016</t>
  </si>
  <si>
    <t>Tejido no tejido</t>
  </si>
  <si>
    <t>Superficie forestal sujeta a Instrumentos de Ordenación, 2017  (hectáreas)</t>
  </si>
  <si>
    <t>Superficie forestal ordenada según  titularidad, 2017 (hectáreas)</t>
  </si>
  <si>
    <t>Superficie forestal certificada por sistema de certificación, 2017 (hectáreas)</t>
  </si>
  <si>
    <t>Número de certificados de cadena de custodia por sistema de certificación, 2017</t>
  </si>
  <si>
    <t>Astillas, pellets y energía</t>
  </si>
  <si>
    <t>Aprovechamientos forestales, madera en rollo y biomasa</t>
  </si>
  <si>
    <t>Nº de titulares con certificado FSC</t>
  </si>
  <si>
    <t>Nº de instalaciones con certificado FSC</t>
  </si>
  <si>
    <t>Nº de ititulares con certificado CdC FSC</t>
  </si>
  <si>
    <t>Nº de instalaciones con certificado FSC 2012</t>
  </si>
  <si>
    <t>Nº de instalaciones con certificado FSC 2013</t>
  </si>
  <si>
    <t>Nº de instalaciones con certificado FSC 2011</t>
  </si>
  <si>
    <t>Superficie forestal sujeta a Instrumentos de Ordenación, 2018  (hectáreas)</t>
  </si>
  <si>
    <t>Superficie forestal ordenada según  titularidad, 2018 (hectáreas)</t>
  </si>
  <si>
    <t>Superficie forestal certificada por sistema de certificación, 2018 (hectáreas)</t>
  </si>
  <si>
    <t>Número de certificados de cadena de custodia por sistema de certificación, 2018</t>
  </si>
  <si>
    <t>Superficie forestal sujeta a Instrumentos de Ordenación, 2019  (hectáreas)</t>
  </si>
  <si>
    <t>Superficie forestal ordenada según  titularidad, 2019 (hectáreas)</t>
  </si>
  <si>
    <t>Superficie forestal certificada por sistema de certificación, 2019 (hectáreas)</t>
  </si>
  <si>
    <t>Número de certificados de cadena de custodia por sistema de certificación, 2019</t>
  </si>
  <si>
    <t xml:space="preserve">SUPERFICIE CERTIFICADA FSC (Forest Stewardship Council) (ha) </t>
  </si>
  <si>
    <t xml:space="preserve">SUPERFICIE CERTIFICADA PEFC (Programme for the Endorsement of Forest Certification Schemes) (ha) </t>
  </si>
  <si>
    <t>CAMBIADO SEPTIEMBRE 2021</t>
  </si>
  <si>
    <t>Superficie forestal sujeta a Instrumentos de Ordenación, 2020  (hectáreas)</t>
  </si>
  <si>
    <t>s.d.</t>
  </si>
  <si>
    <t xml:space="preserve">Nota: la cifra total incluye la estimación realizada para P. de Asturias basada en información enviada por la propia comunidad. </t>
  </si>
  <si>
    <t>Superficie forestal ordenada según  titularidad, 2020 (hectáreas)</t>
  </si>
  <si>
    <t>Superficie forestal certificada por sistema de certificación, 2020 (hectáreas)</t>
  </si>
  <si>
    <t>Número de certificados de cadena de custodia por sistema de certificación,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</si>
</sst>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_);\(#,##0\)"/>
    <numFmt numFmtId="166" formatCode="0.00_)"/>
    <numFmt numFmtId="167" formatCode="#,##0__;\–#,##0__;\–__;@__"/>
    <numFmt numFmtId="168" formatCode="#,##0;\(0.0\)"/>
    <numFmt numFmtId="169" formatCode="_-* #,##0.00\ [$€]_-;\-* #,##0.00\ [$€]_-;_-* &quot;-&quot;??\ [$€]_-;_-@_-"/>
    <numFmt numFmtId="170" formatCode="#,##0.00__;\–#,##0.00__;0.00__;@__"/>
    <numFmt numFmtId="171" formatCode="#,##0.00_);\(#,##0.00\)"/>
    <numFmt numFmtId="172" formatCode="0.0%"/>
  </numFmts>
  <fonts count="38" x14ac:knownFonts="1">
    <font>
      <sz val="10"/>
      <name val="Arial"/>
    </font>
    <font>
      <sz val="10"/>
      <name val="Arial"/>
      <family val="2"/>
    </font>
    <font>
      <sz val="8"/>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0"/>
      <name val="Arial"/>
      <family val="2"/>
    </font>
    <font>
      <sz val="11"/>
      <color indexed="60"/>
      <name val="Calibri"/>
      <family val="2"/>
    </font>
    <font>
      <sz val="12"/>
      <name val="Helv"/>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name val="Arial"/>
      <family val="2"/>
    </font>
    <font>
      <b/>
      <sz val="11"/>
      <name val="Arial"/>
      <family val="2"/>
    </font>
    <font>
      <b/>
      <sz val="10"/>
      <name val="Arial"/>
      <family val="2"/>
    </font>
    <font>
      <sz val="9"/>
      <color indexed="8"/>
      <name val="Arial"/>
      <family val="2"/>
    </font>
    <font>
      <sz val="8"/>
      <name val="Arial"/>
      <family val="2"/>
    </font>
    <font>
      <b/>
      <sz val="9"/>
      <name val="Arial"/>
      <family val="2"/>
    </font>
    <font>
      <sz val="9"/>
      <name val="Arial"/>
      <family val="2"/>
    </font>
    <font>
      <sz val="11"/>
      <name val="Arial"/>
      <family val="2"/>
    </font>
    <font>
      <b/>
      <sz val="9"/>
      <color indexed="9"/>
      <name val="Arial"/>
      <family val="2"/>
    </font>
    <font>
      <b/>
      <sz val="10"/>
      <color indexed="9"/>
      <name val="Arial"/>
      <family val="2"/>
    </font>
    <font>
      <sz val="10"/>
      <color indexed="10"/>
      <name val="Arial"/>
      <family val="2"/>
    </font>
    <font>
      <sz val="10"/>
      <color indexed="10"/>
      <name val="Arial"/>
      <family val="2"/>
    </font>
    <font>
      <sz val="10"/>
      <color indexed="8"/>
      <name val="Arial"/>
      <family val="2"/>
    </font>
    <font>
      <b/>
      <sz val="10"/>
      <color indexed="8"/>
      <name val="Arial"/>
      <family val="2"/>
    </font>
    <font>
      <sz val="10"/>
      <name val="Arial"/>
      <family val="2"/>
    </font>
    <font>
      <b/>
      <sz val="10"/>
      <color rgb="FFFF0000"/>
      <name val="Arial"/>
      <family val="2"/>
    </font>
    <font>
      <sz val="11"/>
      <color theme="1"/>
      <name val="Calibri"/>
      <family val="2"/>
      <scheme val="minor"/>
    </font>
    <font>
      <sz val="10"/>
      <color rgb="FFFF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17"/>
        <bgColor indexed="64"/>
      </patternFill>
    </fill>
    <fill>
      <patternFill patternType="solid">
        <fgColor indexed="12"/>
        <bgColor indexed="64"/>
      </patternFill>
    </fill>
    <fill>
      <patternFill patternType="solid">
        <fgColor indexed="51"/>
        <bgColor indexed="64"/>
      </patternFill>
    </fill>
    <fill>
      <patternFill patternType="solid">
        <fgColor indexed="40"/>
        <bgColor indexed="64"/>
      </patternFill>
    </fill>
    <fill>
      <patternFill patternType="solid">
        <fgColor rgb="FF00B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17"/>
      </bottom>
      <diagonal/>
    </border>
    <border>
      <left style="thin">
        <color indexed="17"/>
      </left>
      <right style="thin">
        <color indexed="17"/>
      </right>
      <top style="medium">
        <color indexed="17"/>
      </top>
      <bottom style="medium">
        <color indexed="17"/>
      </bottom>
      <diagonal/>
    </border>
    <border>
      <left style="medium">
        <color indexed="17"/>
      </left>
      <right/>
      <top/>
      <bottom/>
      <diagonal/>
    </border>
    <border>
      <left style="medium">
        <color indexed="17"/>
      </left>
      <right style="thin">
        <color indexed="17"/>
      </right>
      <top style="medium">
        <color indexed="17"/>
      </top>
      <bottom style="medium">
        <color indexed="17"/>
      </bottom>
      <diagonal/>
    </border>
    <border>
      <left/>
      <right/>
      <top style="medium">
        <color indexed="17"/>
      </top>
      <bottom/>
      <diagonal/>
    </border>
    <border>
      <left style="thin">
        <color indexed="17"/>
      </left>
      <right style="thin">
        <color indexed="17"/>
      </right>
      <top/>
      <bottom/>
      <diagonal/>
    </border>
    <border>
      <left style="medium">
        <color indexed="17"/>
      </left>
      <right style="thin">
        <color indexed="17"/>
      </right>
      <top style="medium">
        <color indexed="17"/>
      </top>
      <bottom style="thin">
        <color indexed="22"/>
      </bottom>
      <diagonal/>
    </border>
    <border>
      <left style="medium">
        <color indexed="17"/>
      </left>
      <right style="thin">
        <color indexed="17"/>
      </right>
      <top style="thin">
        <color indexed="22"/>
      </top>
      <bottom style="thin">
        <color indexed="22"/>
      </bottom>
      <diagonal/>
    </border>
    <border>
      <left style="medium">
        <color indexed="17"/>
      </left>
      <right style="thin">
        <color indexed="17"/>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17"/>
      </left>
      <right style="medium">
        <color indexed="17"/>
      </right>
      <top/>
      <bottom/>
      <diagonal/>
    </border>
    <border>
      <left style="thin">
        <color indexed="17"/>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7"/>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medium">
        <color indexed="17"/>
      </left>
      <right style="thin">
        <color indexed="17"/>
      </right>
      <top/>
      <bottom style="medium">
        <color indexed="17"/>
      </bottom>
      <diagonal/>
    </border>
    <border>
      <left style="thin">
        <color indexed="17"/>
      </left>
      <right style="thin">
        <color indexed="17"/>
      </right>
      <top/>
      <bottom style="medium">
        <color indexed="17"/>
      </bottom>
      <diagonal/>
    </border>
    <border>
      <left style="thin">
        <color indexed="17"/>
      </left>
      <right style="thin">
        <color indexed="17"/>
      </right>
      <top style="medium">
        <color indexed="17"/>
      </top>
      <bottom style="thin">
        <color indexed="22"/>
      </bottom>
      <diagonal/>
    </border>
    <border>
      <left style="thin">
        <color indexed="17"/>
      </left>
      <right style="thin">
        <color indexed="17"/>
      </right>
      <top style="thin">
        <color indexed="22"/>
      </top>
      <bottom style="thin">
        <color indexed="22"/>
      </bottom>
      <diagonal/>
    </border>
    <border>
      <left style="thin">
        <color indexed="17"/>
      </left>
      <right style="medium">
        <color indexed="17"/>
      </right>
      <top style="thin">
        <color indexed="22"/>
      </top>
      <bottom style="thin">
        <color indexed="22"/>
      </bottom>
      <diagonal/>
    </border>
    <border>
      <left style="thin">
        <color indexed="17"/>
      </left>
      <right style="medium">
        <color indexed="17"/>
      </right>
      <top style="medium">
        <color indexed="17"/>
      </top>
      <bottom style="medium">
        <color indexed="17"/>
      </bottom>
      <diagonal/>
    </border>
    <border>
      <left style="thin">
        <color indexed="17"/>
      </left>
      <right style="medium">
        <color indexed="17"/>
      </right>
      <top style="medium">
        <color indexed="17"/>
      </top>
      <bottom style="thin">
        <color indexed="22"/>
      </bottom>
      <diagonal/>
    </border>
    <border>
      <left style="thin">
        <color indexed="17"/>
      </left>
      <right style="thin">
        <color indexed="17"/>
      </right>
      <top style="medium">
        <color indexed="17"/>
      </top>
      <bottom/>
      <diagonal/>
    </border>
    <border>
      <left style="thin">
        <color indexed="17"/>
      </left>
      <right/>
      <top style="medium">
        <color indexed="17"/>
      </top>
      <bottom style="medium">
        <color indexed="17"/>
      </bottom>
      <diagonal/>
    </border>
    <border>
      <left style="thin">
        <color indexed="17"/>
      </left>
      <right style="medium">
        <color indexed="17"/>
      </right>
      <top/>
      <bottom style="medium">
        <color indexed="17"/>
      </bottom>
      <diagonal/>
    </border>
    <border>
      <left style="medium">
        <color indexed="17"/>
      </left>
      <right style="thin">
        <color indexed="17"/>
      </right>
      <top/>
      <bottom style="thin">
        <color indexed="22"/>
      </bottom>
      <diagonal/>
    </border>
    <border>
      <left style="thin">
        <color indexed="17"/>
      </left>
      <right style="thin">
        <color indexed="17"/>
      </right>
      <top/>
      <bottom style="thin">
        <color indexed="22"/>
      </bottom>
      <diagonal/>
    </border>
    <border>
      <left style="thin">
        <color indexed="17"/>
      </left>
      <right style="medium">
        <color indexed="17"/>
      </right>
      <top/>
      <bottom style="thin">
        <color indexed="22"/>
      </bottom>
      <diagonal/>
    </border>
    <border>
      <left style="medium">
        <color indexed="17"/>
      </left>
      <right style="thin">
        <color indexed="17"/>
      </right>
      <top style="thin">
        <color indexed="22"/>
      </top>
      <bottom/>
      <diagonal/>
    </border>
    <border>
      <left style="thin">
        <color indexed="17"/>
      </left>
      <right style="thin">
        <color indexed="17"/>
      </right>
      <top style="thin">
        <color indexed="22"/>
      </top>
      <bottom/>
      <diagonal/>
    </border>
    <border>
      <left style="thin">
        <color indexed="17"/>
      </left>
      <right style="medium">
        <color indexed="17"/>
      </right>
      <top style="thin">
        <color indexed="22"/>
      </top>
      <bottom/>
      <diagonal/>
    </border>
    <border>
      <left style="thin">
        <color indexed="64"/>
      </left>
      <right style="thin">
        <color indexed="64"/>
      </right>
      <top style="thin">
        <color indexed="64"/>
      </top>
      <bottom style="thin">
        <color indexed="64"/>
      </bottom>
      <diagonal/>
    </border>
    <border>
      <left style="thin">
        <color indexed="17"/>
      </left>
      <right style="thin">
        <color indexed="17"/>
      </right>
      <top style="thin">
        <color indexed="17"/>
      </top>
      <bottom style="medium">
        <color indexed="17"/>
      </bottom>
      <diagonal/>
    </border>
    <border>
      <left style="medium">
        <color indexed="17"/>
      </left>
      <right style="thin">
        <color indexed="17"/>
      </right>
      <top style="medium">
        <color indexed="17"/>
      </top>
      <bottom/>
      <diagonal/>
    </border>
    <border>
      <left style="medium">
        <color indexed="17"/>
      </left>
      <right style="thin">
        <color indexed="17"/>
      </right>
      <top style="thin">
        <color indexed="17"/>
      </top>
      <bottom style="medium">
        <color indexed="17"/>
      </bottom>
      <diagonal/>
    </border>
    <border>
      <left style="thin">
        <color indexed="17"/>
      </left>
      <right/>
      <top style="thin">
        <color indexed="17"/>
      </top>
      <bottom style="medium">
        <color indexed="17"/>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17"/>
      </left>
      <right/>
      <top/>
      <bottom style="thin">
        <color indexed="22"/>
      </bottom>
      <diagonal/>
    </border>
    <border>
      <left style="thin">
        <color indexed="17"/>
      </left>
      <right/>
      <top style="thin">
        <color indexed="22"/>
      </top>
      <bottom style="thin">
        <color indexed="22"/>
      </bottom>
      <diagonal/>
    </border>
    <border>
      <left style="thin">
        <color indexed="17"/>
      </left>
      <right style="medium">
        <color indexed="17"/>
      </right>
      <top style="medium">
        <color indexed="17"/>
      </top>
      <bottom/>
      <diagonal/>
    </border>
  </borders>
  <cellStyleXfs count="6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9" fillId="7" borderId="1" applyNumberFormat="0" applyAlignment="0" applyProtection="0"/>
    <xf numFmtId="169" fontId="1" fillId="0" borderId="0" applyFont="0" applyFill="0" applyBorder="0" applyAlignment="0" applyProtection="0"/>
    <xf numFmtId="0" fontId="10" fillId="3" borderId="0" applyNumberFormat="0" applyBorder="0" applyAlignment="0" applyProtection="0"/>
    <xf numFmtId="164" fontId="11" fillId="0" borderId="0" applyFont="0" applyFill="0" applyBorder="0" applyAlignment="0" applyProtection="0"/>
    <xf numFmtId="0" fontId="12" fillId="22" borderId="0" applyNumberFormat="0" applyBorder="0" applyAlignment="0" applyProtection="0"/>
    <xf numFmtId="0" fontId="3" fillId="0" borderId="0"/>
    <xf numFmtId="0" fontId="11" fillId="23" borderId="0"/>
    <xf numFmtId="0" fontId="3" fillId="0" borderId="0"/>
    <xf numFmtId="0" fontId="11" fillId="23" borderId="0"/>
    <xf numFmtId="0" fontId="11" fillId="0" borderId="0"/>
    <xf numFmtId="0" fontId="1" fillId="23" borderId="0"/>
    <xf numFmtId="0" fontId="1" fillId="23" borderId="0"/>
    <xf numFmtId="0" fontId="1" fillId="23" borderId="0"/>
    <xf numFmtId="0" fontId="1" fillId="23" borderId="0"/>
    <xf numFmtId="0" fontId="1" fillId="23" borderId="0"/>
    <xf numFmtId="0" fontId="1" fillId="23" borderId="0"/>
    <xf numFmtId="37" fontId="13" fillId="0" borderId="0"/>
    <xf numFmtId="166" fontId="13" fillId="0" borderId="0"/>
    <xf numFmtId="0" fontId="13" fillId="0" borderId="0"/>
    <xf numFmtId="0" fontId="1" fillId="0" borderId="0"/>
    <xf numFmtId="171" fontId="13" fillId="0" borderId="0"/>
    <xf numFmtId="0" fontId="1" fillId="24" borderId="4" applyNumberFormat="0" applyFont="0" applyAlignment="0" applyProtection="0"/>
    <xf numFmtId="168" fontId="11" fillId="0" borderId="5">
      <alignment horizontal="right"/>
    </xf>
    <xf numFmtId="0" fontId="14" fillId="16" borderId="6"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8" fillId="0" borderId="8" applyNumberFormat="0" applyFill="0" applyAlignment="0" applyProtection="0"/>
    <xf numFmtId="0" fontId="19" fillId="0" borderId="9" applyNumberFormat="0" applyFill="0" applyAlignment="0" applyProtection="0"/>
    <xf numFmtId="0" fontId="36" fillId="0" borderId="0"/>
  </cellStyleXfs>
  <cellXfs count="362">
    <xf numFmtId="0" fontId="0" fillId="0" borderId="0" xfId="0"/>
    <xf numFmtId="0" fontId="20" fillId="23" borderId="0" xfId="39" applyFont="1" applyFill="1" applyAlignment="1"/>
    <xf numFmtId="0" fontId="1" fillId="23" borderId="0" xfId="39" applyFill="1"/>
    <xf numFmtId="0" fontId="11" fillId="23" borderId="0" xfId="47" applyFont="1" applyFill="1" applyProtection="1"/>
    <xf numFmtId="0" fontId="11" fillId="23" borderId="0" xfId="47" applyFont="1" applyFill="1"/>
    <xf numFmtId="0" fontId="1" fillId="23" borderId="10" xfId="39" applyFill="1" applyBorder="1"/>
    <xf numFmtId="0" fontId="1" fillId="23" borderId="0" xfId="39" applyFill="1" applyBorder="1"/>
    <xf numFmtId="165" fontId="11" fillId="23" borderId="0" xfId="47" applyNumberFormat="1" applyFont="1" applyFill="1" applyProtection="1"/>
    <xf numFmtId="0" fontId="11" fillId="25" borderId="11" xfId="47" applyFont="1" applyFill="1" applyBorder="1" applyAlignment="1" applyProtection="1">
      <alignment horizontal="center" vertical="center" wrapText="1"/>
    </xf>
    <xf numFmtId="0" fontId="11" fillId="23" borderId="12" xfId="47" applyFont="1" applyFill="1" applyBorder="1" applyProtection="1"/>
    <xf numFmtId="0" fontId="22" fillId="23" borderId="13" xfId="47" applyFont="1" applyFill="1" applyBorder="1" applyProtection="1"/>
    <xf numFmtId="165" fontId="11" fillId="23" borderId="0" xfId="47" applyNumberFormat="1" applyFont="1" applyFill="1" applyBorder="1" applyProtection="1"/>
    <xf numFmtId="3" fontId="23" fillId="23" borderId="14" xfId="39" applyNumberFormat="1" applyFont="1" applyFill="1" applyBorder="1" applyAlignment="1">
      <alignment horizontal="right"/>
    </xf>
    <xf numFmtId="3" fontId="23" fillId="23" borderId="0" xfId="39" applyNumberFormat="1" applyFont="1" applyFill="1" applyBorder="1" applyAlignment="1">
      <alignment horizontal="right"/>
    </xf>
    <xf numFmtId="0" fontId="20" fillId="23" borderId="0" xfId="40" applyFont="1" applyFill="1" applyAlignment="1"/>
    <xf numFmtId="0" fontId="1" fillId="23" borderId="0" xfId="40" applyFill="1"/>
    <xf numFmtId="0" fontId="1" fillId="23" borderId="10" xfId="40" applyFill="1" applyBorder="1"/>
    <xf numFmtId="0" fontId="1" fillId="23" borderId="0" xfId="40" applyFill="1" applyBorder="1"/>
    <xf numFmtId="0" fontId="20" fillId="23" borderId="0" xfId="41" applyFont="1" applyFill="1" applyAlignment="1"/>
    <xf numFmtId="0" fontId="1" fillId="23" borderId="0" xfId="41" applyFill="1"/>
    <xf numFmtId="0" fontId="1" fillId="23" borderId="10" xfId="41" applyFill="1" applyBorder="1"/>
    <xf numFmtId="0" fontId="1" fillId="23" borderId="0" xfId="41" applyFill="1" applyBorder="1"/>
    <xf numFmtId="3" fontId="23" fillId="23" borderId="0" xfId="41" applyNumberFormat="1" applyFont="1" applyFill="1" applyBorder="1" applyAlignment="1">
      <alignment horizontal="right"/>
    </xf>
    <xf numFmtId="0" fontId="20" fillId="23" borderId="0" xfId="42" applyFont="1" applyFill="1" applyAlignment="1">
      <alignment horizontal="center"/>
    </xf>
    <xf numFmtId="0" fontId="20" fillId="23" borderId="0" xfId="42" applyFont="1" applyFill="1" applyAlignment="1"/>
    <xf numFmtId="0" fontId="1" fillId="23" borderId="0" xfId="42" applyFill="1"/>
    <xf numFmtId="0" fontId="1" fillId="23" borderId="10" xfId="42" applyFill="1" applyBorder="1"/>
    <xf numFmtId="170" fontId="11" fillId="23" borderId="15" xfId="42" applyNumberFormat="1" applyFont="1" applyFill="1" applyBorder="1" applyAlignment="1" applyProtection="1">
      <alignment horizontal="right"/>
    </xf>
    <xf numFmtId="3" fontId="23" fillId="23" borderId="14" xfId="42" applyNumberFormat="1" applyFont="1" applyFill="1" applyBorder="1" applyAlignment="1">
      <alignment horizontal="right"/>
    </xf>
    <xf numFmtId="0" fontId="20" fillId="23" borderId="0" xfId="43" applyFont="1" applyFill="1" applyAlignment="1"/>
    <xf numFmtId="0" fontId="1" fillId="23" borderId="0" xfId="43" applyFill="1"/>
    <xf numFmtId="0" fontId="11" fillId="23" borderId="16" xfId="47" applyFont="1" applyFill="1" applyBorder="1" applyProtection="1"/>
    <xf numFmtId="0" fontId="11" fillId="23" borderId="17" xfId="47" applyFont="1" applyFill="1" applyBorder="1" applyProtection="1"/>
    <xf numFmtId="0" fontId="11" fillId="23" borderId="18" xfId="47" applyFont="1" applyFill="1" applyBorder="1" applyProtection="1"/>
    <xf numFmtId="3" fontId="11" fillId="23" borderId="15" xfId="45" applyNumberFormat="1" applyFont="1" applyFill="1" applyBorder="1" applyProtection="1"/>
    <xf numFmtId="3" fontId="23" fillId="23" borderId="0" xfId="43" applyNumberFormat="1" applyFont="1" applyFill="1" applyBorder="1" applyAlignment="1">
      <alignment horizontal="right"/>
    </xf>
    <xf numFmtId="0" fontId="20" fillId="23" borderId="0" xfId="44" applyFont="1" applyFill="1" applyAlignment="1"/>
    <xf numFmtId="0" fontId="1" fillId="23" borderId="0" xfId="44" applyFill="1"/>
    <xf numFmtId="3" fontId="23" fillId="23" borderId="0" xfId="44" applyNumberFormat="1" applyFont="1" applyFill="1" applyBorder="1" applyAlignment="1">
      <alignment horizontal="right"/>
    </xf>
    <xf numFmtId="0" fontId="21" fillId="23" borderId="0" xfId="39" quotePrefix="1" applyFont="1" applyFill="1" applyAlignment="1"/>
    <xf numFmtId="0" fontId="25" fillId="23" borderId="19" xfId="39" applyFont="1" applyBorder="1" applyAlignment="1">
      <alignment wrapText="1"/>
    </xf>
    <xf numFmtId="3" fontId="25" fillId="23" borderId="20" xfId="39" applyNumberFormat="1" applyFont="1" applyBorder="1" applyAlignment="1">
      <alignment horizontal="center" wrapText="1"/>
    </xf>
    <xf numFmtId="0" fontId="26" fillId="23" borderId="20" xfId="39" applyFont="1" applyBorder="1" applyAlignment="1">
      <alignment horizontal="center" wrapText="1"/>
    </xf>
    <xf numFmtId="4" fontId="26" fillId="23" borderId="20" xfId="39" applyNumberFormat="1" applyFont="1" applyBorder="1" applyAlignment="1">
      <alignment horizontal="center" wrapText="1"/>
    </xf>
    <xf numFmtId="3" fontId="26" fillId="23" borderId="20" xfId="39" applyNumberFormat="1" applyFont="1" applyBorder="1" applyAlignment="1">
      <alignment horizontal="center" wrapText="1"/>
    </xf>
    <xf numFmtId="4" fontId="25" fillId="23" borderId="20" xfId="39" applyNumberFormat="1" applyFont="1" applyBorder="1" applyAlignment="1">
      <alignment horizontal="center" wrapText="1"/>
    </xf>
    <xf numFmtId="0" fontId="25" fillId="23" borderId="19" xfId="39" applyFont="1" applyBorder="1" applyAlignment="1">
      <alignment vertical="top" wrapText="1"/>
    </xf>
    <xf numFmtId="0" fontId="11" fillId="23" borderId="15" xfId="47" applyFont="1" applyFill="1" applyBorder="1" applyProtection="1"/>
    <xf numFmtId="171" fontId="11" fillId="23" borderId="15" xfId="49" applyFont="1" applyFill="1" applyBorder="1"/>
    <xf numFmtId="0" fontId="11" fillId="23" borderId="21" xfId="47" applyFont="1" applyFill="1" applyBorder="1" applyProtection="1"/>
    <xf numFmtId="2" fontId="11" fillId="23" borderId="0" xfId="47" applyNumberFormat="1" applyFont="1" applyFill="1" applyProtection="1"/>
    <xf numFmtId="165" fontId="22" fillId="23" borderId="11" xfId="47" applyNumberFormat="1" applyFont="1" applyFill="1" applyBorder="1" applyAlignment="1" applyProtection="1">
      <alignment horizontal="center"/>
    </xf>
    <xf numFmtId="171" fontId="22" fillId="23" borderId="11" xfId="49" applyFont="1" applyFill="1" applyBorder="1" applyAlignment="1">
      <alignment horizontal="center"/>
    </xf>
    <xf numFmtId="0" fontId="26" fillId="23" borderId="0" xfId="39" applyFont="1" applyAlignment="1">
      <alignment horizontal="justify"/>
    </xf>
    <xf numFmtId="0" fontId="11" fillId="23" borderId="0" xfId="47" applyFont="1" applyFill="1" applyBorder="1" applyAlignment="1"/>
    <xf numFmtId="2" fontId="11" fillId="23" borderId="22" xfId="47" applyNumberFormat="1" applyFont="1" applyFill="1" applyBorder="1" applyProtection="1"/>
    <xf numFmtId="2" fontId="11" fillId="23" borderId="0" xfId="47" applyNumberFormat="1" applyFont="1" applyFill="1" applyBorder="1" applyProtection="1"/>
    <xf numFmtId="3" fontId="23" fillId="23" borderId="20" xfId="39" applyNumberFormat="1" applyFont="1" applyBorder="1" applyAlignment="1">
      <alignment horizontal="center" wrapText="1"/>
    </xf>
    <xf numFmtId="3" fontId="11" fillId="23" borderId="15" xfId="47" applyNumberFormat="1" applyFont="1" applyFill="1" applyBorder="1" applyAlignment="1" applyProtection="1">
      <alignment horizontal="center"/>
    </xf>
    <xf numFmtId="171" fontId="11" fillId="23" borderId="15" xfId="49" applyNumberFormat="1" applyFont="1" applyFill="1" applyBorder="1" applyAlignment="1">
      <alignment horizontal="center"/>
    </xf>
    <xf numFmtId="3" fontId="22" fillId="23" borderId="11" xfId="47" applyNumberFormat="1" applyFont="1" applyFill="1" applyBorder="1" applyAlignment="1" applyProtection="1">
      <alignment horizontal="center"/>
    </xf>
    <xf numFmtId="0" fontId="22" fillId="23" borderId="11" xfId="49" applyNumberFormat="1" applyFont="1" applyFill="1" applyBorder="1" applyAlignment="1">
      <alignment horizontal="center"/>
    </xf>
    <xf numFmtId="165" fontId="1" fillId="23" borderId="0" xfId="39" applyNumberFormat="1" applyFill="1"/>
    <xf numFmtId="0" fontId="21" fillId="23" borderId="0" xfId="39" quotePrefix="1" applyFont="1" applyFill="1" applyAlignment="1">
      <alignment wrapText="1"/>
    </xf>
    <xf numFmtId="165" fontId="11" fillId="23" borderId="22" xfId="47" applyNumberFormat="1" applyFont="1" applyFill="1" applyBorder="1" applyProtection="1"/>
    <xf numFmtId="0" fontId="11" fillId="23" borderId="22" xfId="47" applyFont="1" applyFill="1" applyBorder="1" applyProtection="1"/>
    <xf numFmtId="0" fontId="25" fillId="26" borderId="23" xfId="0" applyFont="1" applyFill="1" applyBorder="1" applyAlignment="1">
      <alignment horizontal="center" wrapText="1"/>
    </xf>
    <xf numFmtId="0" fontId="28" fillId="27" borderId="24" xfId="0" applyFont="1" applyFill="1" applyBorder="1" applyAlignment="1">
      <alignment horizontal="center" wrapText="1"/>
    </xf>
    <xf numFmtId="0" fontId="28" fillId="28" borderId="24" xfId="0" applyFont="1" applyFill="1" applyBorder="1" applyAlignment="1">
      <alignment horizontal="center" wrapText="1"/>
    </xf>
    <xf numFmtId="0" fontId="25" fillId="0" borderId="19" xfId="0" applyFont="1" applyBorder="1" applyAlignment="1">
      <alignment wrapText="1"/>
    </xf>
    <xf numFmtId="4" fontId="26" fillId="0" borderId="20" xfId="0" applyNumberFormat="1" applyFont="1" applyBorder="1" applyAlignment="1">
      <alignment horizontal="center" wrapText="1"/>
    </xf>
    <xf numFmtId="0" fontId="26" fillId="0" borderId="20" xfId="0" applyFont="1" applyBorder="1" applyAlignment="1">
      <alignment horizontal="center" wrapText="1"/>
    </xf>
    <xf numFmtId="3" fontId="26" fillId="0" borderId="20" xfId="0" applyNumberFormat="1" applyFont="1" applyBorder="1" applyAlignment="1">
      <alignment horizontal="center" wrapText="1"/>
    </xf>
    <xf numFmtId="0" fontId="25" fillId="0" borderId="19" xfId="0" applyFont="1" applyBorder="1" applyAlignment="1">
      <alignment vertical="top" wrapText="1"/>
    </xf>
    <xf numFmtId="0" fontId="28" fillId="29" borderId="19" xfId="0" applyFont="1" applyFill="1" applyBorder="1" applyAlignment="1">
      <alignment horizontal="center" vertical="top" wrapText="1"/>
    </xf>
    <xf numFmtId="4" fontId="28" fillId="29" borderId="20" xfId="0" applyNumberFormat="1" applyFont="1" applyFill="1" applyBorder="1" applyAlignment="1">
      <alignment horizontal="center" wrapText="1"/>
    </xf>
    <xf numFmtId="0" fontId="21" fillId="0" borderId="0" xfId="39" applyFont="1" applyFill="1" applyAlignment="1">
      <alignment wrapText="1"/>
    </xf>
    <xf numFmtId="0" fontId="29" fillId="27" borderId="24" xfId="0" applyFont="1" applyFill="1" applyBorder="1" applyAlignment="1">
      <alignment horizontal="center" wrapText="1"/>
    </xf>
    <xf numFmtId="0" fontId="29" fillId="28" borderId="24" xfId="0" applyFont="1" applyFill="1" applyBorder="1" applyAlignment="1">
      <alignment horizontal="center" wrapText="1"/>
    </xf>
    <xf numFmtId="0" fontId="28" fillId="29" borderId="20" xfId="0" applyFont="1" applyFill="1" applyBorder="1" applyAlignment="1">
      <alignment horizontal="center" wrapText="1"/>
    </xf>
    <xf numFmtId="0" fontId="22" fillId="26" borderId="23" xfId="0" applyFont="1" applyFill="1" applyBorder="1" applyAlignment="1">
      <alignment horizontal="center" wrapText="1"/>
    </xf>
    <xf numFmtId="0" fontId="11" fillId="0" borderId="19" xfId="0" applyFont="1" applyBorder="1" applyAlignment="1">
      <alignment wrapText="1"/>
    </xf>
    <xf numFmtId="0" fontId="11" fillId="0" borderId="20" xfId="0" applyFont="1" applyBorder="1" applyAlignment="1">
      <alignment horizontal="center" wrapText="1"/>
    </xf>
    <xf numFmtId="0" fontId="11" fillId="0" borderId="20" xfId="0" applyFont="1" applyBorder="1" applyAlignment="1">
      <alignment horizontal="center" vertical="top" wrapText="1"/>
    </xf>
    <xf numFmtId="0" fontId="29" fillId="29" borderId="19" xfId="0" applyFont="1" applyFill="1" applyBorder="1" applyAlignment="1">
      <alignment horizontal="center" wrapText="1"/>
    </xf>
    <xf numFmtId="0" fontId="29" fillId="29" borderId="20" xfId="0" applyFont="1" applyFill="1" applyBorder="1" applyAlignment="1">
      <alignment horizontal="center" wrapText="1"/>
    </xf>
    <xf numFmtId="0" fontId="29" fillId="29" borderId="20" xfId="0" applyFont="1" applyFill="1" applyBorder="1" applyAlignment="1">
      <alignment horizontal="center" vertical="top" wrapText="1"/>
    </xf>
    <xf numFmtId="0" fontId="21" fillId="23" borderId="0" xfId="40" quotePrefix="1" applyFont="1" applyFill="1" applyAlignment="1"/>
    <xf numFmtId="0" fontId="25" fillId="23" borderId="25" xfId="40" applyFont="1" applyBorder="1" applyAlignment="1">
      <alignment wrapText="1"/>
    </xf>
    <xf numFmtId="0" fontId="23" fillId="23" borderId="26" xfId="40" applyFont="1" applyBorder="1" applyAlignment="1">
      <alignment horizontal="center" wrapText="1"/>
    </xf>
    <xf numFmtId="3" fontId="23" fillId="23" borderId="26" xfId="40" applyNumberFormat="1" applyFont="1" applyBorder="1" applyAlignment="1">
      <alignment horizontal="center" wrapText="1"/>
    </xf>
    <xf numFmtId="0" fontId="25" fillId="23" borderId="25" xfId="40" applyFont="1" applyBorder="1" applyAlignment="1">
      <alignment vertical="top" wrapText="1"/>
    </xf>
    <xf numFmtId="0" fontId="28" fillId="0" borderId="25" xfId="40" applyFont="1" applyFill="1" applyBorder="1" applyAlignment="1">
      <alignment horizontal="center" vertical="top" wrapText="1"/>
    </xf>
    <xf numFmtId="3" fontId="28" fillId="0" borderId="26" xfId="40" applyNumberFormat="1" applyFont="1" applyFill="1" applyBorder="1" applyAlignment="1">
      <alignment horizontal="center" wrapText="1"/>
    </xf>
    <xf numFmtId="0" fontId="28" fillId="0" borderId="26" xfId="40" applyFont="1" applyFill="1" applyBorder="1" applyAlignment="1">
      <alignment horizontal="center" wrapText="1"/>
    </xf>
    <xf numFmtId="0" fontId="22" fillId="23" borderId="27" xfId="47" applyFont="1" applyFill="1" applyBorder="1" applyProtection="1"/>
    <xf numFmtId="165" fontId="22" fillId="23" borderId="28" xfId="47" applyNumberFormat="1" applyFont="1" applyFill="1" applyBorder="1" applyAlignment="1" applyProtection="1">
      <alignment horizontal="center"/>
    </xf>
    <xf numFmtId="171" fontId="22" fillId="23" borderId="28" xfId="49" applyFont="1" applyFill="1" applyBorder="1" applyAlignment="1">
      <alignment horizontal="center"/>
    </xf>
    <xf numFmtId="3" fontId="11" fillId="23" borderId="29" xfId="46" applyNumberFormat="1" applyFont="1" applyFill="1" applyBorder="1" applyAlignment="1" applyProtection="1">
      <alignment horizontal="right"/>
    </xf>
    <xf numFmtId="171" fontId="11" fillId="23" borderId="29" xfId="49" applyNumberFormat="1" applyFont="1" applyFill="1" applyBorder="1"/>
    <xf numFmtId="3" fontId="11" fillId="23" borderId="30" xfId="40" applyNumberFormat="1" applyFont="1" applyFill="1" applyBorder="1" applyAlignment="1" applyProtection="1">
      <alignment horizontal="right"/>
    </xf>
    <xf numFmtId="170" fontId="11" fillId="23" borderId="30" xfId="40" applyNumberFormat="1" applyFont="1" applyFill="1" applyBorder="1" applyAlignment="1" applyProtection="1">
      <alignment horizontal="right"/>
    </xf>
    <xf numFmtId="3" fontId="11" fillId="23" borderId="30" xfId="46" applyNumberFormat="1" applyFont="1" applyFill="1" applyBorder="1" applyAlignment="1" applyProtection="1">
      <alignment horizontal="right"/>
    </xf>
    <xf numFmtId="171" fontId="11" fillId="23" borderId="30" xfId="49" applyNumberFormat="1" applyFont="1" applyFill="1" applyBorder="1"/>
    <xf numFmtId="171" fontId="11" fillId="23" borderId="30" xfId="40" applyNumberFormat="1" applyFont="1" applyFill="1" applyBorder="1" applyAlignment="1" applyProtection="1">
      <alignment horizontal="right"/>
    </xf>
    <xf numFmtId="3" fontId="11" fillId="23" borderId="30" xfId="48" applyNumberFormat="1" applyFont="1" applyFill="1" applyBorder="1" applyAlignment="1">
      <alignment horizontal="right"/>
    </xf>
    <xf numFmtId="170" fontId="11" fillId="23" borderId="30" xfId="49" applyNumberFormat="1" applyFont="1" applyFill="1" applyBorder="1"/>
    <xf numFmtId="3" fontId="11" fillId="23" borderId="15" xfId="47" applyNumberFormat="1" applyFont="1" applyFill="1" applyBorder="1" applyProtection="1"/>
    <xf numFmtId="171" fontId="11" fillId="23" borderId="15" xfId="49" applyNumberFormat="1" applyFont="1" applyFill="1" applyBorder="1"/>
    <xf numFmtId="3" fontId="22" fillId="23" borderId="11" xfId="47" applyNumberFormat="1" applyFont="1" applyFill="1" applyBorder="1" applyProtection="1"/>
    <xf numFmtId="171" fontId="22" fillId="23" borderId="11" xfId="49" applyNumberFormat="1" applyFont="1" applyFill="1" applyBorder="1"/>
    <xf numFmtId="0" fontId="21" fillId="23" borderId="0" xfId="40" quotePrefix="1" applyFont="1" applyFill="1" applyAlignment="1">
      <alignment wrapText="1"/>
    </xf>
    <xf numFmtId="4" fontId="23" fillId="0" borderId="20" xfId="0" applyNumberFormat="1" applyFont="1" applyBorder="1" applyAlignment="1">
      <alignment horizontal="center" wrapText="1"/>
    </xf>
    <xf numFmtId="0" fontId="23" fillId="0" borderId="20" xfId="0" applyFont="1" applyBorder="1" applyAlignment="1">
      <alignment horizontal="center" wrapText="1"/>
    </xf>
    <xf numFmtId="3" fontId="23" fillId="0" borderId="20" xfId="0" applyNumberFormat="1" applyFont="1" applyBorder="1" applyAlignment="1">
      <alignment horizontal="center" wrapText="1"/>
    </xf>
    <xf numFmtId="3" fontId="28" fillId="29" borderId="20" xfId="0" applyNumberFormat="1" applyFont="1" applyFill="1" applyBorder="1" applyAlignment="1">
      <alignment horizontal="center" wrapText="1"/>
    </xf>
    <xf numFmtId="0" fontId="26" fillId="0" borderId="0" xfId="0" applyFont="1" applyAlignment="1">
      <alignment horizontal="justify"/>
    </xf>
    <xf numFmtId="0" fontId="27" fillId="0" borderId="0" xfId="0" applyFont="1" applyAlignment="1">
      <alignment horizontal="justify"/>
    </xf>
    <xf numFmtId="0" fontId="21" fillId="23" borderId="0" xfId="41" quotePrefix="1" applyFont="1" applyFill="1" applyAlignment="1"/>
    <xf numFmtId="165" fontId="22" fillId="23" borderId="29" xfId="46" applyNumberFormat="1" applyFont="1" applyFill="1" applyBorder="1" applyAlignment="1" applyProtection="1">
      <alignment horizontal="right"/>
    </xf>
    <xf numFmtId="171" fontId="11" fillId="23" borderId="29" xfId="49" applyFont="1" applyFill="1" applyBorder="1"/>
    <xf numFmtId="171" fontId="11" fillId="23" borderId="31" xfId="49" applyFont="1" applyFill="1" applyBorder="1"/>
    <xf numFmtId="165" fontId="22" fillId="23" borderId="30" xfId="46" applyNumberFormat="1" applyFont="1" applyFill="1" applyBorder="1" applyAlignment="1" applyProtection="1">
      <alignment horizontal="right"/>
    </xf>
    <xf numFmtId="171" fontId="11" fillId="23" borderId="30" xfId="49" applyFont="1" applyFill="1" applyBorder="1"/>
    <xf numFmtId="0" fontId="30" fillId="23" borderId="17" xfId="47" applyFont="1" applyFill="1" applyBorder="1" applyProtection="1"/>
    <xf numFmtId="165" fontId="22" fillId="23" borderId="11" xfId="47" applyNumberFormat="1" applyFont="1" applyFill="1" applyBorder="1" applyProtection="1"/>
    <xf numFmtId="171" fontId="22" fillId="23" borderId="11" xfId="49" applyFont="1" applyFill="1" applyBorder="1"/>
    <xf numFmtId="165" fontId="22" fillId="23" borderId="32" xfId="47" applyNumberFormat="1" applyFont="1" applyFill="1" applyBorder="1" applyProtection="1"/>
    <xf numFmtId="165" fontId="11" fillId="23" borderId="12" xfId="47" applyNumberFormat="1" applyFont="1" applyFill="1" applyBorder="1" applyProtection="1"/>
    <xf numFmtId="171" fontId="11" fillId="23" borderId="33" xfId="49" applyNumberFormat="1" applyFont="1" applyFill="1" applyBorder="1"/>
    <xf numFmtId="3" fontId="11" fillId="23" borderId="30" xfId="41" applyNumberFormat="1" applyFont="1" applyFill="1" applyBorder="1" applyAlignment="1" applyProtection="1">
      <alignment horizontal="right"/>
    </xf>
    <xf numFmtId="170" fontId="11" fillId="23" borderId="30" xfId="41" applyNumberFormat="1" applyFont="1" applyFill="1" applyBorder="1" applyAlignment="1" applyProtection="1">
      <alignment horizontal="right"/>
    </xf>
    <xf numFmtId="171" fontId="11" fillId="23" borderId="31" xfId="49" applyNumberFormat="1" applyFont="1" applyFill="1" applyBorder="1"/>
    <xf numFmtId="171" fontId="11" fillId="23" borderId="30" xfId="41" applyNumberFormat="1" applyFont="1" applyFill="1" applyBorder="1" applyAlignment="1" applyProtection="1">
      <alignment horizontal="right"/>
    </xf>
    <xf numFmtId="171" fontId="11" fillId="23" borderId="21" xfId="49" applyNumberFormat="1" applyFont="1" applyFill="1" applyBorder="1"/>
    <xf numFmtId="171" fontId="22" fillId="23" borderId="32" xfId="49" applyNumberFormat="1" applyFont="1" applyFill="1" applyBorder="1"/>
    <xf numFmtId="0" fontId="21" fillId="23" borderId="0" xfId="41" quotePrefix="1" applyFont="1" applyFill="1" applyAlignment="1">
      <alignment wrapText="1"/>
    </xf>
    <xf numFmtId="0" fontId="31" fillId="23" borderId="0" xfId="41" applyFont="1" applyFill="1"/>
    <xf numFmtId="0" fontId="22" fillId="0" borderId="19" xfId="0" applyFont="1" applyBorder="1" applyAlignment="1">
      <alignment wrapText="1"/>
    </xf>
    <xf numFmtId="4" fontId="32" fillId="0" borderId="20" xfId="0" applyNumberFormat="1" applyFont="1" applyBorder="1" applyAlignment="1">
      <alignment horizontal="center" wrapText="1"/>
    </xf>
    <xf numFmtId="0" fontId="32" fillId="0" borderId="20" xfId="0" applyFont="1" applyBorder="1" applyAlignment="1">
      <alignment horizontal="center" wrapText="1"/>
    </xf>
    <xf numFmtId="0" fontId="22" fillId="0" borderId="19" xfId="0" applyFont="1" applyBorder="1" applyAlignment="1">
      <alignment vertical="top" wrapText="1"/>
    </xf>
    <xf numFmtId="0" fontId="29" fillId="29" borderId="19" xfId="0" applyFont="1" applyFill="1" applyBorder="1" applyAlignment="1">
      <alignment horizontal="center" vertical="top" wrapText="1"/>
    </xf>
    <xf numFmtId="4" fontId="29" fillId="29" borderId="20" xfId="0" applyNumberFormat="1" applyFont="1" applyFill="1" applyBorder="1" applyAlignment="1">
      <alignment horizontal="center" wrapText="1"/>
    </xf>
    <xf numFmtId="0" fontId="21" fillId="23" borderId="0" xfId="42" quotePrefix="1" applyFont="1" applyFill="1" applyAlignment="1">
      <alignment wrapText="1"/>
    </xf>
    <xf numFmtId="0" fontId="21" fillId="23" borderId="0" xfId="42" quotePrefix="1" applyFont="1" applyFill="1" applyAlignment="1"/>
    <xf numFmtId="0" fontId="1" fillId="23" borderId="0" xfId="42" applyFill="1" applyBorder="1"/>
    <xf numFmtId="0" fontId="11" fillId="23" borderId="0" xfId="47" applyFont="1" applyFill="1" applyBorder="1" applyProtection="1"/>
    <xf numFmtId="165" fontId="11" fillId="23" borderId="34" xfId="46" applyNumberFormat="1" applyFont="1" applyFill="1" applyBorder="1" applyAlignment="1" applyProtection="1">
      <alignment horizontal="right"/>
    </xf>
    <xf numFmtId="171" fontId="11" fillId="23" borderId="34" xfId="49" applyFont="1" applyFill="1" applyBorder="1"/>
    <xf numFmtId="165" fontId="11" fillId="23" borderId="15" xfId="46" applyNumberFormat="1" applyFont="1" applyFill="1" applyBorder="1" applyAlignment="1" applyProtection="1">
      <alignment horizontal="right"/>
    </xf>
    <xf numFmtId="167" fontId="11" fillId="23" borderId="15" xfId="48" applyNumberFormat="1" applyFont="1" applyFill="1" applyBorder="1" applyAlignment="1">
      <alignment horizontal="right"/>
    </xf>
    <xf numFmtId="3" fontId="23" fillId="23" borderId="0" xfId="42" applyNumberFormat="1" applyFont="1" applyFill="1" applyBorder="1" applyAlignment="1">
      <alignment horizontal="right"/>
    </xf>
    <xf numFmtId="0" fontId="21" fillId="23" borderId="0" xfId="0" quotePrefix="1" applyFont="1" applyFill="1" applyAlignment="1"/>
    <xf numFmtId="0" fontId="0" fillId="23" borderId="0" xfId="0" applyFill="1"/>
    <xf numFmtId="3" fontId="23" fillId="23" borderId="0" xfId="0" applyNumberFormat="1" applyFont="1" applyFill="1" applyBorder="1" applyAlignment="1">
      <alignment horizontal="right"/>
    </xf>
    <xf numFmtId="0" fontId="21" fillId="23" borderId="0" xfId="0" quotePrefix="1" applyFont="1" applyFill="1" applyAlignment="1">
      <alignment wrapText="1"/>
    </xf>
    <xf numFmtId="0" fontId="11" fillId="25" borderId="35" xfId="47" applyFont="1" applyFill="1" applyBorder="1" applyAlignment="1" applyProtection="1">
      <alignment horizontal="center" vertical="center" wrapText="1"/>
    </xf>
    <xf numFmtId="170" fontId="11" fillId="23" borderId="22" xfId="0" applyNumberFormat="1" applyFont="1" applyFill="1" applyBorder="1" applyAlignment="1" applyProtection="1">
      <alignment horizontal="right"/>
    </xf>
    <xf numFmtId="3" fontId="11" fillId="23" borderId="15" xfId="0" applyNumberFormat="1" applyFont="1" applyFill="1" applyBorder="1" applyAlignment="1" applyProtection="1">
      <alignment horizontal="right"/>
    </xf>
    <xf numFmtId="170" fontId="11" fillId="23" borderId="15" xfId="0" applyNumberFormat="1" applyFont="1" applyFill="1" applyBorder="1" applyAlignment="1" applyProtection="1">
      <alignment horizontal="right"/>
    </xf>
    <xf numFmtId="1" fontId="11" fillId="23" borderId="22" xfId="46" applyNumberFormat="1" applyFont="1" applyFill="1" applyBorder="1" applyAlignment="1" applyProtection="1">
      <alignment horizontal="right"/>
    </xf>
    <xf numFmtId="1" fontId="11" fillId="23" borderId="22" xfId="0" applyNumberFormat="1" applyFont="1" applyFill="1" applyBorder="1" applyAlignment="1" applyProtection="1">
      <alignment horizontal="right"/>
    </xf>
    <xf numFmtId="1" fontId="11" fillId="23" borderId="15" xfId="46" applyNumberFormat="1" applyFont="1" applyFill="1" applyBorder="1" applyAlignment="1" applyProtection="1">
      <alignment horizontal="right"/>
    </xf>
    <xf numFmtId="1" fontId="11" fillId="23" borderId="15" xfId="0" applyNumberFormat="1" applyFont="1" applyFill="1" applyBorder="1" applyAlignment="1" applyProtection="1">
      <alignment horizontal="right"/>
    </xf>
    <xf numFmtId="1" fontId="32" fillId="0" borderId="15" xfId="0" applyNumberFormat="1" applyFont="1" applyBorder="1" applyAlignment="1">
      <alignment horizontal="right" wrapText="1"/>
    </xf>
    <xf numFmtId="0" fontId="11" fillId="25" borderId="11" xfId="0" applyFont="1" applyFill="1" applyBorder="1" applyAlignment="1">
      <alignment horizontal="center" vertical="center" wrapText="1"/>
    </xf>
    <xf numFmtId="0" fontId="11" fillId="23" borderId="34" xfId="38" applyFill="1" applyBorder="1" applyAlignment="1">
      <alignment horizontal="center"/>
    </xf>
    <xf numFmtId="0" fontId="11" fillId="23" borderId="15" xfId="38" applyFill="1" applyBorder="1" applyAlignment="1">
      <alignment horizontal="center"/>
    </xf>
    <xf numFmtId="0" fontId="0" fillId="23" borderId="34" xfId="0" applyFill="1" applyBorder="1" applyAlignment="1">
      <alignment horizontal="center"/>
    </xf>
    <xf numFmtId="0" fontId="0" fillId="23" borderId="15" xfId="0" applyFill="1" applyBorder="1" applyAlignment="1">
      <alignment horizontal="center"/>
    </xf>
    <xf numFmtId="0" fontId="21" fillId="23" borderId="0" xfId="43" quotePrefix="1" applyFont="1" applyFill="1" applyAlignment="1"/>
    <xf numFmtId="165" fontId="11" fillId="23" borderId="29" xfId="46" applyNumberFormat="1" applyFont="1" applyFill="1" applyBorder="1" applyAlignment="1" applyProtection="1">
      <alignment horizontal="right"/>
    </xf>
    <xf numFmtId="165" fontId="11" fillId="23" borderId="30" xfId="46" applyNumberFormat="1" applyFont="1" applyFill="1" applyBorder="1" applyAlignment="1" applyProtection="1">
      <alignment horizontal="right"/>
    </xf>
    <xf numFmtId="0" fontId="21" fillId="23" borderId="0" xfId="43" quotePrefix="1" applyFont="1" applyFill="1" applyAlignment="1">
      <alignment wrapText="1"/>
    </xf>
    <xf numFmtId="0" fontId="0" fillId="23" borderId="10" xfId="0" applyFill="1" applyBorder="1"/>
    <xf numFmtId="0" fontId="0" fillId="23" borderId="0" xfId="0" applyFill="1" applyBorder="1"/>
    <xf numFmtId="170" fontId="11" fillId="23" borderId="30" xfId="0" applyNumberFormat="1" applyFont="1" applyFill="1" applyBorder="1" applyAlignment="1" applyProtection="1">
      <alignment horizontal="right"/>
    </xf>
    <xf numFmtId="167" fontId="11" fillId="23" borderId="30" xfId="48" applyNumberFormat="1" applyFont="1" applyFill="1" applyBorder="1" applyAlignment="1">
      <alignment horizontal="right"/>
    </xf>
    <xf numFmtId="3" fontId="23" fillId="23" borderId="14" xfId="0" applyNumberFormat="1" applyFont="1" applyFill="1" applyBorder="1" applyAlignment="1">
      <alignment horizontal="right"/>
    </xf>
    <xf numFmtId="165" fontId="0" fillId="23" borderId="0" xfId="0" applyNumberFormat="1" applyFill="1"/>
    <xf numFmtId="0" fontId="33" fillId="0" borderId="16" xfId="0" applyFont="1" applyBorder="1" applyAlignment="1">
      <alignment horizontal="left" vertical="center" wrapText="1"/>
    </xf>
    <xf numFmtId="3" fontId="32" fillId="0" borderId="29" xfId="0" applyNumberFormat="1" applyFont="1" applyBorder="1" applyAlignment="1">
      <alignment horizontal="center" wrapText="1"/>
    </xf>
    <xf numFmtId="3" fontId="1" fillId="0" borderId="33" xfId="32" applyNumberFormat="1" applyFont="1" applyBorder="1" applyAlignment="1">
      <alignment horizontal="center" vertical="center"/>
    </xf>
    <xf numFmtId="0" fontId="33" fillId="0" borderId="17" xfId="0" applyFont="1" applyBorder="1" applyAlignment="1">
      <alignment horizontal="left" vertical="center" wrapText="1"/>
    </xf>
    <xf numFmtId="3" fontId="32" fillId="0" borderId="30" xfId="0" applyNumberFormat="1" applyFont="1" applyBorder="1" applyAlignment="1">
      <alignment horizontal="center" wrapText="1"/>
    </xf>
    <xf numFmtId="3" fontId="1" fillId="0" borderId="31" xfId="32" applyNumberFormat="1" applyFont="1" applyBorder="1" applyAlignment="1">
      <alignment horizontal="center" vertical="center"/>
    </xf>
    <xf numFmtId="3" fontId="32" fillId="0" borderId="31" xfId="0" applyNumberFormat="1" applyFont="1" applyBorder="1" applyAlignment="1">
      <alignment horizontal="center" wrapText="1"/>
    </xf>
    <xf numFmtId="0" fontId="33" fillId="0" borderId="27" xfId="0" applyFont="1" applyBorder="1" applyAlignment="1">
      <alignment horizontal="left" vertical="center" wrapText="1"/>
    </xf>
    <xf numFmtId="3" fontId="32" fillId="0" borderId="28" xfId="0" applyNumberFormat="1" applyFont="1" applyBorder="1" applyAlignment="1">
      <alignment horizontal="center" wrapText="1"/>
    </xf>
    <xf numFmtId="3" fontId="1" fillId="0" borderId="36" xfId="32" applyNumberFormat="1" applyFont="1" applyBorder="1" applyAlignment="1">
      <alignment horizontal="center" vertical="center"/>
    </xf>
    <xf numFmtId="0" fontId="22" fillId="0" borderId="13" xfId="0" applyFont="1" applyFill="1" applyBorder="1" applyAlignment="1">
      <alignment horizontal="left" vertical="center" wrapText="1"/>
    </xf>
    <xf numFmtId="3" fontId="22" fillId="0" borderId="11" xfId="0" applyNumberFormat="1" applyFont="1" applyFill="1" applyBorder="1" applyAlignment="1">
      <alignment horizontal="center" wrapText="1"/>
    </xf>
    <xf numFmtId="3" fontId="22" fillId="0" borderId="32" xfId="0" applyNumberFormat="1" applyFont="1" applyFill="1" applyBorder="1" applyAlignment="1">
      <alignment horizontal="center" wrapText="1"/>
    </xf>
    <xf numFmtId="0" fontId="33" fillId="26" borderId="13" xfId="0" applyFont="1" applyFill="1" applyBorder="1" applyAlignment="1">
      <alignment horizontal="left" vertical="center" wrapText="1"/>
    </xf>
    <xf numFmtId="0" fontId="29" fillId="27" borderId="11" xfId="0" applyFont="1" applyFill="1" applyBorder="1" applyAlignment="1">
      <alignment horizontal="center" wrapText="1"/>
    </xf>
    <xf numFmtId="0" fontId="29" fillId="28" borderId="32" xfId="0" applyFont="1" applyFill="1" applyBorder="1" applyAlignment="1">
      <alignment horizontal="center" wrapText="1"/>
    </xf>
    <xf numFmtId="0" fontId="33" fillId="0" borderId="37" xfId="0" applyFont="1" applyBorder="1" applyAlignment="1">
      <alignment horizontal="left" vertical="center" wrapText="1"/>
    </xf>
    <xf numFmtId="0" fontId="32" fillId="0" borderId="38" xfId="0" applyFont="1" applyBorder="1" applyAlignment="1">
      <alignment horizontal="center" wrapText="1"/>
    </xf>
    <xf numFmtId="0" fontId="32" fillId="0" borderId="39" xfId="0" applyFont="1" applyBorder="1" applyAlignment="1">
      <alignment horizontal="center" wrapText="1"/>
    </xf>
    <xf numFmtId="0" fontId="32" fillId="0" borderId="30" xfId="0" applyFont="1" applyBorder="1" applyAlignment="1">
      <alignment horizontal="center" wrapText="1"/>
    </xf>
    <xf numFmtId="0" fontId="32" fillId="0" borderId="31" xfId="0" applyFont="1" applyBorder="1" applyAlignment="1">
      <alignment horizontal="center" wrapText="1"/>
    </xf>
    <xf numFmtId="0" fontId="33" fillId="0" borderId="40" xfId="0" applyFont="1" applyBorder="1" applyAlignment="1">
      <alignment horizontal="left" vertical="center" wrapText="1"/>
    </xf>
    <xf numFmtId="0" fontId="32" fillId="0" borderId="41" xfId="0" applyFont="1" applyBorder="1" applyAlignment="1">
      <alignment horizontal="center" wrapText="1"/>
    </xf>
    <xf numFmtId="0" fontId="32" fillId="0" borderId="42" xfId="0" applyFont="1" applyBorder="1" applyAlignment="1">
      <alignment horizontal="center" wrapText="1"/>
    </xf>
    <xf numFmtId="0" fontId="22" fillId="0" borderId="11" xfId="0" applyFont="1" applyFill="1" applyBorder="1" applyAlignment="1">
      <alignment horizontal="center" wrapText="1"/>
    </xf>
    <xf numFmtId="0" fontId="22" fillId="0" borderId="32" xfId="0" applyFont="1" applyFill="1" applyBorder="1" applyAlignment="1">
      <alignment horizontal="center" wrapText="1"/>
    </xf>
    <xf numFmtId="0" fontId="0" fillId="0" borderId="0" xfId="0" applyBorder="1"/>
    <xf numFmtId="0" fontId="22" fillId="30" borderId="43" xfId="0" applyFont="1" applyFill="1" applyBorder="1" applyAlignment="1">
      <alignment horizontal="left" vertical="center" wrapText="1"/>
    </xf>
    <xf numFmtId="0" fontId="22" fillId="30" borderId="43" xfId="0" applyFont="1" applyFill="1" applyBorder="1" applyAlignment="1">
      <alignment horizontal="center" wrapText="1"/>
    </xf>
    <xf numFmtId="0" fontId="11" fillId="0" borderId="43" xfId="38" applyBorder="1" applyAlignment="1">
      <alignment horizontal="left" vertical="center"/>
    </xf>
    <xf numFmtId="0" fontId="0" fillId="0" borderId="43" xfId="0" applyBorder="1" applyAlignment="1">
      <alignment horizontal="center"/>
    </xf>
    <xf numFmtId="0" fontId="22" fillId="31" borderId="43" xfId="38" applyFont="1" applyFill="1" applyBorder="1" applyAlignment="1">
      <alignment horizontal="left" vertical="center"/>
    </xf>
    <xf numFmtId="0" fontId="19" fillId="31" borderId="43" xfId="36" applyFont="1" applyFill="1" applyBorder="1" applyAlignment="1">
      <alignment horizontal="center"/>
    </xf>
    <xf numFmtId="0" fontId="0" fillId="23" borderId="0" xfId="0" applyFill="1" applyAlignment="1">
      <alignment horizontal="left" vertical="center"/>
    </xf>
    <xf numFmtId="0" fontId="22" fillId="23" borderId="0" xfId="0" applyFont="1" applyFill="1" applyAlignment="1">
      <alignment horizontal="left" vertical="center"/>
    </xf>
    <xf numFmtId="0" fontId="0" fillId="0" borderId="43" xfId="0" applyBorder="1" applyAlignment="1">
      <alignment horizontal="left" vertical="center"/>
    </xf>
    <xf numFmtId="0" fontId="0" fillId="0" borderId="43" xfId="0" applyFont="1" applyBorder="1" applyAlignment="1">
      <alignment horizontal="left" vertical="center"/>
    </xf>
    <xf numFmtId="0" fontId="0" fillId="0" borderId="43" xfId="0" applyFill="1" applyBorder="1" applyAlignment="1">
      <alignment horizontal="left" vertical="center"/>
    </xf>
    <xf numFmtId="0" fontId="22" fillId="31" borderId="43" xfId="0" applyFont="1" applyFill="1" applyBorder="1" applyAlignment="1">
      <alignment horizontal="left" vertical="center"/>
    </xf>
    <xf numFmtId="0" fontId="22" fillId="31" borderId="43" xfId="0" applyFont="1" applyFill="1" applyBorder="1" applyAlignment="1">
      <alignment horizontal="center"/>
    </xf>
    <xf numFmtId="0" fontId="21" fillId="23" borderId="0" xfId="44" quotePrefix="1" applyFont="1" applyFill="1" applyAlignment="1"/>
    <xf numFmtId="0" fontId="21" fillId="23" borderId="0" xfId="44" quotePrefix="1" applyFont="1" applyFill="1" applyAlignment="1">
      <alignment wrapText="1"/>
    </xf>
    <xf numFmtId="3" fontId="11" fillId="23" borderId="30" xfId="0" applyNumberFormat="1" applyFont="1" applyFill="1" applyBorder="1" applyAlignment="1" applyProtection="1">
      <alignment horizontal="right"/>
    </xf>
    <xf numFmtId="171" fontId="11" fillId="23" borderId="30" xfId="0" applyNumberFormat="1" applyFont="1" applyFill="1" applyBorder="1" applyAlignment="1" applyProtection="1">
      <alignment horizontal="right"/>
    </xf>
    <xf numFmtId="4" fontId="22" fillId="23" borderId="11" xfId="47" applyNumberFormat="1" applyFont="1" applyFill="1" applyBorder="1" applyProtection="1"/>
    <xf numFmtId="10" fontId="0" fillId="23" borderId="0" xfId="0" applyNumberFormat="1" applyFill="1"/>
    <xf numFmtId="0" fontId="0" fillId="0" borderId="43" xfId="0" applyBorder="1"/>
    <xf numFmtId="0" fontId="0" fillId="0" borderId="43" xfId="0" applyFont="1" applyBorder="1"/>
    <xf numFmtId="0" fontId="0" fillId="0" borderId="43" xfId="0" applyFill="1" applyBorder="1"/>
    <xf numFmtId="0" fontId="25" fillId="23" borderId="19" xfId="39" applyFont="1" applyBorder="1" applyAlignment="1">
      <alignment horizontal="left" wrapText="1"/>
    </xf>
    <xf numFmtId="0" fontId="25" fillId="23" borderId="19" xfId="39" applyFont="1" applyBorder="1" applyAlignment="1">
      <alignment horizontal="left" vertical="top" wrapText="1"/>
    </xf>
    <xf numFmtId="3" fontId="25" fillId="23" borderId="26" xfId="40" applyNumberFormat="1" applyFont="1" applyBorder="1" applyAlignment="1">
      <alignment horizontal="center" wrapText="1"/>
    </xf>
    <xf numFmtId="4" fontId="25" fillId="23" borderId="26" xfId="40" applyNumberFormat="1" applyFont="1" applyBorder="1" applyAlignment="1">
      <alignment horizontal="center" wrapText="1"/>
    </xf>
    <xf numFmtId="3" fontId="11" fillId="23" borderId="15" xfId="45" applyNumberFormat="1" applyFont="1" applyFill="1" applyBorder="1" applyAlignment="1" applyProtection="1">
      <alignment horizontal="right"/>
    </xf>
    <xf numFmtId="3" fontId="1" fillId="23" borderId="0" xfId="41" applyNumberFormat="1" applyFill="1"/>
    <xf numFmtId="165" fontId="1" fillId="23" borderId="0" xfId="41" applyNumberFormat="1" applyFill="1"/>
    <xf numFmtId="0" fontId="26" fillId="0" borderId="43" xfId="0" applyFont="1" applyBorder="1" applyAlignment="1">
      <alignment horizontal="justify"/>
    </xf>
    <xf numFmtId="0" fontId="11" fillId="23" borderId="0" xfId="47" applyFont="1" applyFill="1" applyBorder="1" applyAlignment="1" applyProtection="1">
      <alignment horizontal="left"/>
    </xf>
    <xf numFmtId="165" fontId="22" fillId="23" borderId="44" xfId="47" applyNumberFormat="1" applyFont="1" applyFill="1" applyBorder="1" applyProtection="1"/>
    <xf numFmtId="171" fontId="22" fillId="23" borderId="44" xfId="49" applyFont="1" applyFill="1" applyBorder="1"/>
    <xf numFmtId="0" fontId="11" fillId="23" borderId="45" xfId="47" applyFont="1" applyFill="1" applyBorder="1" applyProtection="1"/>
    <xf numFmtId="0" fontId="22" fillId="23" borderId="46" xfId="47" applyFont="1" applyFill="1" applyBorder="1" applyProtection="1"/>
    <xf numFmtId="0" fontId="11" fillId="25" borderId="13" xfId="47" applyFont="1" applyFill="1" applyBorder="1" applyAlignment="1" applyProtection="1">
      <alignment horizontal="center" vertical="center" wrapText="1"/>
    </xf>
    <xf numFmtId="3" fontId="22" fillId="23" borderId="44" xfId="45" applyNumberFormat="1" applyFont="1" applyFill="1" applyBorder="1" applyProtection="1"/>
    <xf numFmtId="0" fontId="32" fillId="0" borderId="18" xfId="0" applyFont="1" applyBorder="1" applyAlignment="1">
      <alignment vertical="top" wrapText="1"/>
    </xf>
    <xf numFmtId="1" fontId="22" fillId="23" borderId="47" xfId="46" applyNumberFormat="1" applyFont="1" applyFill="1" applyBorder="1" applyAlignment="1" applyProtection="1">
      <alignment horizontal="right"/>
    </xf>
    <xf numFmtId="1" fontId="22" fillId="23" borderId="44" xfId="46" applyNumberFormat="1" applyFont="1" applyFill="1" applyBorder="1" applyAlignment="1" applyProtection="1">
      <alignment horizontal="right"/>
    </xf>
    <xf numFmtId="0" fontId="11" fillId="25" borderId="13" xfId="0" applyFont="1" applyFill="1" applyBorder="1" applyAlignment="1">
      <alignment horizontal="center" vertical="center" wrapText="1"/>
    </xf>
    <xf numFmtId="0" fontId="11" fillId="23" borderId="45" xfId="38" applyFill="1" applyBorder="1"/>
    <xf numFmtId="0" fontId="11" fillId="23" borderId="18" xfId="38" applyFill="1" applyBorder="1"/>
    <xf numFmtId="0" fontId="22" fillId="23" borderId="46" xfId="38" applyFont="1" applyFill="1" applyBorder="1"/>
    <xf numFmtId="0" fontId="19" fillId="23" borderId="44" xfId="36" applyFont="1" applyFill="1" applyBorder="1" applyAlignment="1">
      <alignment horizontal="center"/>
    </xf>
    <xf numFmtId="0" fontId="0" fillId="23" borderId="45" xfId="0" applyFill="1" applyBorder="1"/>
    <xf numFmtId="0" fontId="0" fillId="23" borderId="18" xfId="0" applyFill="1" applyBorder="1"/>
    <xf numFmtId="0" fontId="0" fillId="23" borderId="18" xfId="0" applyFont="1" applyFill="1" applyBorder="1"/>
    <xf numFmtId="10" fontId="11" fillId="23" borderId="30" xfId="0" applyNumberFormat="1" applyFont="1" applyFill="1" applyBorder="1" applyAlignment="1" applyProtection="1">
      <alignment horizontal="right"/>
    </xf>
    <xf numFmtId="10" fontId="22" fillId="23" borderId="11" xfId="47" applyNumberFormat="1" applyFont="1" applyFill="1" applyBorder="1" applyProtection="1"/>
    <xf numFmtId="10" fontId="11" fillId="23" borderId="29" xfId="49" applyNumberFormat="1" applyFont="1" applyFill="1" applyBorder="1"/>
    <xf numFmtId="10" fontId="11" fillId="23" borderId="30" xfId="49" applyNumberFormat="1" applyFont="1" applyFill="1" applyBorder="1"/>
    <xf numFmtId="10" fontId="11" fillId="23" borderId="15" xfId="49" applyNumberFormat="1" applyFont="1" applyFill="1" applyBorder="1"/>
    <xf numFmtId="10" fontId="22" fillId="23" borderId="11" xfId="49" applyNumberFormat="1" applyFont="1" applyFill="1" applyBorder="1"/>
    <xf numFmtId="0" fontId="11" fillId="0" borderId="43" xfId="38" applyFont="1" applyBorder="1" applyAlignment="1">
      <alignment horizontal="left" vertical="center"/>
    </xf>
    <xf numFmtId="0" fontId="22" fillId="23" borderId="0" xfId="47" applyFont="1" applyFill="1" applyBorder="1" applyAlignment="1" applyProtection="1">
      <alignment horizontal="left"/>
    </xf>
    <xf numFmtId="0" fontId="0" fillId="0" borderId="48" xfId="0" applyBorder="1"/>
    <xf numFmtId="0" fontId="0" fillId="0" borderId="49" xfId="0" applyBorder="1"/>
    <xf numFmtId="0" fontId="0" fillId="0" borderId="50" xfId="0" applyNumberFormat="1" applyBorder="1" applyAlignment="1">
      <alignment horizontal="center"/>
    </xf>
    <xf numFmtId="0" fontId="0" fillId="0" borderId="51" xfId="0" applyNumberFormat="1" applyBorder="1" applyAlignment="1">
      <alignment horizontal="center"/>
    </xf>
    <xf numFmtId="3" fontId="34" fillId="0" borderId="33" xfId="32" applyNumberFormat="1" applyFont="1" applyBorder="1" applyAlignment="1">
      <alignment horizontal="center" vertical="center"/>
    </xf>
    <xf numFmtId="3" fontId="34" fillId="0" borderId="31" xfId="32" applyNumberFormat="1" applyFont="1" applyBorder="1" applyAlignment="1">
      <alignment horizontal="center" vertical="center"/>
    </xf>
    <xf numFmtId="3" fontId="34" fillId="0" borderId="36" xfId="32" applyNumberFormat="1" applyFont="1" applyBorder="1" applyAlignment="1">
      <alignment horizontal="center" vertical="center"/>
    </xf>
    <xf numFmtId="0" fontId="35" fillId="23" borderId="0" xfId="47" applyFont="1" applyFill="1" applyBorder="1" applyAlignment="1" applyProtection="1">
      <alignment horizontal="left"/>
    </xf>
    <xf numFmtId="3" fontId="19" fillId="31" borderId="43" xfId="36" applyNumberFormat="1" applyFont="1" applyFill="1" applyBorder="1" applyAlignment="1">
      <alignment horizontal="center"/>
    </xf>
    <xf numFmtId="0" fontId="29" fillId="32" borderId="35" xfId="0" applyFont="1" applyFill="1" applyBorder="1" applyAlignment="1">
      <alignment horizontal="center" wrapText="1"/>
    </xf>
    <xf numFmtId="0" fontId="29" fillId="32" borderId="32" xfId="0" applyFont="1" applyFill="1" applyBorder="1" applyAlignment="1">
      <alignment horizontal="center" wrapText="1"/>
    </xf>
    <xf numFmtId="0" fontId="32" fillId="0" borderId="52" xfId="0" applyFont="1" applyBorder="1" applyAlignment="1">
      <alignment horizontal="center" wrapText="1"/>
    </xf>
    <xf numFmtId="0" fontId="32" fillId="0" borderId="53" xfId="0" applyFont="1" applyBorder="1" applyAlignment="1">
      <alignment horizontal="center" wrapText="1"/>
    </xf>
    <xf numFmtId="0" fontId="22" fillId="0" borderId="35" xfId="0" applyFont="1" applyFill="1" applyBorder="1" applyAlignment="1">
      <alignment horizontal="center" wrapText="1"/>
    </xf>
    <xf numFmtId="0" fontId="11" fillId="0" borderId="43" xfId="38" applyBorder="1" applyAlignment="1">
      <alignment horizontal="center" vertical="center"/>
    </xf>
    <xf numFmtId="0" fontId="22" fillId="31" borderId="43" xfId="38" applyFont="1" applyFill="1" applyBorder="1" applyAlignment="1">
      <alignment horizontal="center" vertical="center"/>
    </xf>
    <xf numFmtId="171" fontId="11" fillId="23" borderId="33" xfId="49" applyFont="1" applyFill="1" applyBorder="1"/>
    <xf numFmtId="171" fontId="11" fillId="23" borderId="21" xfId="49" applyFont="1" applyFill="1" applyBorder="1"/>
    <xf numFmtId="171" fontId="22" fillId="23" borderId="32" xfId="49" applyFont="1" applyFill="1" applyBorder="1"/>
    <xf numFmtId="0" fontId="11" fillId="0" borderId="43" xfId="0" applyFont="1" applyBorder="1" applyAlignment="1">
      <alignment horizontal="left" vertical="center"/>
    </xf>
    <xf numFmtId="0" fontId="11" fillId="23" borderId="0" xfId="47" applyFont="1" applyFill="1" applyBorder="1" applyAlignment="1" applyProtection="1">
      <alignment horizontal="left"/>
    </xf>
    <xf numFmtId="165" fontId="22" fillId="23" borderId="11" xfId="47" applyNumberFormat="1" applyFont="1" applyFill="1" applyBorder="1"/>
    <xf numFmtId="3" fontId="11" fillId="23" borderId="29" xfId="46" applyNumberFormat="1" applyFont="1" applyFill="1" applyBorder="1" applyAlignment="1">
      <alignment horizontal="right"/>
    </xf>
    <xf numFmtId="172" fontId="11" fillId="23" borderId="29" xfId="46" applyNumberFormat="1" applyFont="1" applyFill="1" applyBorder="1" applyAlignment="1">
      <alignment horizontal="right"/>
    </xf>
    <xf numFmtId="3" fontId="11" fillId="23" borderId="30" xfId="46" applyNumberFormat="1" applyFont="1" applyFill="1" applyBorder="1" applyAlignment="1">
      <alignment horizontal="right"/>
    </xf>
    <xf numFmtId="172" fontId="11" fillId="23" borderId="30" xfId="0" applyNumberFormat="1" applyFont="1" applyFill="1" applyBorder="1" applyAlignment="1">
      <alignment horizontal="right"/>
    </xf>
    <xf numFmtId="3" fontId="11" fillId="23" borderId="30" xfId="0" applyNumberFormat="1" applyFont="1" applyFill="1" applyBorder="1" applyAlignment="1">
      <alignment horizontal="right"/>
    </xf>
    <xf numFmtId="172" fontId="11" fillId="23" borderId="30" xfId="46" applyNumberFormat="1" applyFont="1" applyFill="1" applyBorder="1" applyAlignment="1">
      <alignment horizontal="right"/>
    </xf>
    <xf numFmtId="10" fontId="11" fillId="23" borderId="30" xfId="0" applyNumberFormat="1" applyFont="1" applyFill="1" applyBorder="1" applyAlignment="1">
      <alignment horizontal="right"/>
    </xf>
    <xf numFmtId="3" fontId="11" fillId="0" borderId="30" xfId="46" applyNumberFormat="1" applyFont="1" applyBorder="1" applyAlignment="1">
      <alignment horizontal="right"/>
    </xf>
    <xf numFmtId="172" fontId="11" fillId="0" borderId="30" xfId="46" applyNumberFormat="1" applyFont="1" applyBorder="1" applyAlignment="1">
      <alignment horizontal="right"/>
    </xf>
    <xf numFmtId="3" fontId="11" fillId="23" borderId="15" xfId="47" applyNumberFormat="1" applyFont="1" applyFill="1" applyBorder="1"/>
    <xf numFmtId="172" fontId="11" fillId="23" borderId="15" xfId="47" applyNumberFormat="1" applyFont="1" applyFill="1" applyBorder="1"/>
    <xf numFmtId="172" fontId="22" fillId="0" borderId="11" xfId="47" applyNumberFormat="1" applyFont="1" applyBorder="1"/>
    <xf numFmtId="165" fontId="22" fillId="0" borderId="11" xfId="47" applyNumberFormat="1" applyFont="1" applyBorder="1"/>
    <xf numFmtId="3" fontId="22" fillId="0" borderId="32" xfId="0" applyNumberFormat="1" applyFont="1" applyBorder="1" applyAlignment="1">
      <alignment horizontal="center" wrapText="1"/>
    </xf>
    <xf numFmtId="3" fontId="22" fillId="0" borderId="11" xfId="0" applyNumberFormat="1" applyFont="1" applyBorder="1" applyAlignment="1">
      <alignment horizontal="center" wrapText="1"/>
    </xf>
    <xf numFmtId="0" fontId="22" fillId="0" borderId="11" xfId="0" applyFont="1" applyBorder="1" applyAlignment="1">
      <alignment horizontal="center" wrapText="1"/>
    </xf>
    <xf numFmtId="0" fontId="22" fillId="0" borderId="35" xfId="0" applyFont="1" applyBorder="1" applyAlignment="1">
      <alignment horizontal="center" wrapText="1"/>
    </xf>
    <xf numFmtId="0" fontId="11" fillId="0" borderId="43" xfId="59" applyFont="1" applyBorder="1" applyAlignment="1">
      <alignment horizontal="center"/>
    </xf>
    <xf numFmtId="3" fontId="22" fillId="31" borderId="43" xfId="38" applyNumberFormat="1" applyFont="1" applyFill="1" applyBorder="1" applyAlignment="1">
      <alignment horizontal="center" vertical="center"/>
    </xf>
    <xf numFmtId="0" fontId="11" fillId="23" borderId="0" xfId="47" applyFont="1" applyFill="1" applyBorder="1" applyAlignment="1" applyProtection="1">
      <alignment horizontal="left"/>
    </xf>
    <xf numFmtId="0" fontId="0" fillId="0" borderId="43" xfId="0" applyBorder="1" applyAlignment="1">
      <alignment horizontal="left" vertical="center" wrapText="1"/>
    </xf>
    <xf numFmtId="3" fontId="22" fillId="31" borderId="43" xfId="0" applyNumberFormat="1" applyFont="1" applyFill="1" applyBorder="1" applyAlignment="1">
      <alignment horizontal="center"/>
    </xf>
    <xf numFmtId="0" fontId="11" fillId="23" borderId="0" xfId="47" applyFont="1" applyFill="1" applyBorder="1" applyAlignment="1" applyProtection="1">
      <alignment horizontal="left"/>
    </xf>
    <xf numFmtId="3" fontId="37" fillId="0" borderId="30" xfId="46" applyNumberFormat="1" applyFont="1" applyBorder="1" applyAlignment="1">
      <alignment horizontal="right"/>
    </xf>
    <xf numFmtId="172" fontId="37" fillId="0" borderId="30" xfId="46" applyNumberFormat="1" applyFont="1" applyBorder="1" applyAlignment="1">
      <alignment horizontal="right"/>
    </xf>
    <xf numFmtId="0" fontId="22" fillId="23" borderId="0" xfId="47" applyFont="1" applyFill="1" applyBorder="1" applyAlignment="1">
      <alignment horizontal="left"/>
    </xf>
    <xf numFmtId="0" fontId="11" fillId="25" borderId="34" xfId="47" applyFont="1" applyFill="1" applyBorder="1" applyAlignment="1" applyProtection="1">
      <alignment horizontal="center" vertical="center" wrapText="1"/>
    </xf>
    <xf numFmtId="0" fontId="11" fillId="25" borderId="28" xfId="47" applyFont="1" applyFill="1" applyBorder="1" applyAlignment="1" applyProtection="1">
      <alignment horizontal="center" vertical="center" wrapText="1"/>
    </xf>
    <xf numFmtId="0" fontId="11" fillId="23" borderId="14" xfId="47" applyFont="1" applyFill="1" applyBorder="1" applyAlignment="1">
      <alignment horizontal="left"/>
    </xf>
    <xf numFmtId="0" fontId="20" fillId="23" borderId="0" xfId="39" applyFont="1" applyFill="1" applyAlignment="1">
      <alignment horizontal="center"/>
    </xf>
    <xf numFmtId="0" fontId="1" fillId="23" borderId="10" xfId="39" applyFill="1" applyBorder="1" applyAlignment="1">
      <alignment horizontal="center"/>
    </xf>
    <xf numFmtId="0" fontId="1" fillId="23" borderId="0" xfId="39" applyFill="1" applyBorder="1" applyAlignment="1">
      <alignment horizontal="center"/>
    </xf>
    <xf numFmtId="0" fontId="11" fillId="25" borderId="45" xfId="47" applyFont="1" applyFill="1" applyBorder="1" applyAlignment="1" applyProtection="1">
      <alignment horizontal="center" vertical="center" wrapText="1"/>
    </xf>
    <xf numFmtId="0" fontId="11" fillId="25" borderId="27" xfId="47" applyFont="1" applyFill="1" applyBorder="1" applyAlignment="1" applyProtection="1">
      <alignment horizontal="center" vertical="center" wrapText="1"/>
    </xf>
    <xf numFmtId="0" fontId="21" fillId="26" borderId="0" xfId="39" applyFont="1" applyFill="1" applyAlignment="1">
      <alignment horizontal="center" wrapText="1"/>
    </xf>
    <xf numFmtId="0" fontId="21" fillId="26" borderId="0" xfId="39" applyFont="1" applyFill="1" applyAlignment="1">
      <alignment horizontal="left"/>
    </xf>
    <xf numFmtId="0" fontId="11" fillId="23" borderId="0" xfId="47" applyFont="1" applyFill="1" applyBorder="1" applyAlignment="1">
      <alignment horizontal="left"/>
    </xf>
    <xf numFmtId="0" fontId="21" fillId="26" borderId="0" xfId="40" applyFont="1" applyFill="1" applyAlignment="1">
      <alignment horizontal="center" wrapText="1"/>
    </xf>
    <xf numFmtId="0" fontId="20" fillId="23" borderId="0" xfId="40" applyFont="1" applyFill="1" applyAlignment="1">
      <alignment horizontal="center"/>
    </xf>
    <xf numFmtId="0" fontId="1" fillId="23" borderId="0" xfId="40" applyFill="1" applyBorder="1" applyAlignment="1">
      <alignment horizontal="center"/>
    </xf>
    <xf numFmtId="0" fontId="11" fillId="25" borderId="18" xfId="47" applyFont="1" applyFill="1" applyBorder="1" applyAlignment="1" applyProtection="1">
      <alignment horizontal="center" vertical="center" wrapText="1"/>
    </xf>
    <xf numFmtId="0" fontId="11" fillId="25" borderId="15" xfId="47" applyFont="1" applyFill="1" applyBorder="1" applyAlignment="1" applyProtection="1">
      <alignment horizontal="center" vertical="center" wrapText="1"/>
    </xf>
    <xf numFmtId="0" fontId="21" fillId="26" borderId="0" xfId="40" quotePrefix="1" applyFont="1" applyFill="1" applyAlignment="1">
      <alignment horizontal="center" wrapText="1"/>
    </xf>
    <xf numFmtId="0" fontId="21" fillId="26" borderId="0" xfId="41" applyFont="1" applyFill="1" applyAlignment="1">
      <alignment horizontal="center" wrapText="1"/>
    </xf>
    <xf numFmtId="0" fontId="20" fillId="23" borderId="0" xfId="41" applyFont="1" applyFill="1" applyAlignment="1">
      <alignment horizontal="center"/>
    </xf>
    <xf numFmtId="0" fontId="1" fillId="23" borderId="10" xfId="41" applyFill="1" applyBorder="1" applyAlignment="1">
      <alignment horizontal="center"/>
    </xf>
    <xf numFmtId="0" fontId="1" fillId="23" borderId="0" xfId="41" applyFill="1" applyBorder="1" applyAlignment="1">
      <alignment horizontal="center"/>
    </xf>
    <xf numFmtId="0" fontId="11" fillId="25" borderId="54" xfId="47" applyFont="1" applyFill="1" applyBorder="1" applyAlignment="1" applyProtection="1">
      <alignment horizontal="center" vertical="center" wrapText="1"/>
    </xf>
    <xf numFmtId="0" fontId="11" fillId="25" borderId="36" xfId="47" applyFont="1" applyFill="1" applyBorder="1" applyAlignment="1" applyProtection="1">
      <alignment horizontal="center" vertical="center" wrapText="1"/>
    </xf>
    <xf numFmtId="0" fontId="20" fillId="23" borderId="0" xfId="42" applyFont="1" applyFill="1" applyAlignment="1">
      <alignment horizontal="center"/>
    </xf>
    <xf numFmtId="0" fontId="21" fillId="26" borderId="0" xfId="42" applyFont="1" applyFill="1" applyAlignment="1">
      <alignment horizontal="center" wrapText="1"/>
    </xf>
    <xf numFmtId="0" fontId="0" fillId="23" borderId="10" xfId="0" applyFill="1" applyBorder="1" applyAlignment="1">
      <alignment horizontal="center"/>
    </xf>
    <xf numFmtId="0" fontId="0" fillId="23" borderId="0" xfId="0" applyFill="1" applyBorder="1" applyAlignment="1">
      <alignment horizontal="center"/>
    </xf>
    <xf numFmtId="0" fontId="21" fillId="26" borderId="0" xfId="0" applyFont="1" applyFill="1" applyAlignment="1">
      <alignment horizontal="center" wrapText="1"/>
    </xf>
    <xf numFmtId="0" fontId="20" fillId="23" borderId="0" xfId="43" applyFont="1" applyFill="1" applyAlignment="1">
      <alignment horizontal="center"/>
    </xf>
    <xf numFmtId="0" fontId="1" fillId="23" borderId="10" xfId="43" applyFill="1" applyBorder="1" applyAlignment="1">
      <alignment horizontal="center"/>
    </xf>
    <xf numFmtId="0" fontId="1" fillId="23" borderId="0" xfId="43" applyFill="1" applyBorder="1" applyAlignment="1">
      <alignment horizontal="center"/>
    </xf>
    <xf numFmtId="0" fontId="21" fillId="26" borderId="0" xfId="43" applyFont="1" applyFill="1" applyAlignment="1">
      <alignment horizontal="center" wrapText="1"/>
    </xf>
    <xf numFmtId="0" fontId="11" fillId="23" borderId="0" xfId="47" applyFont="1" applyFill="1" applyBorder="1" applyAlignment="1" applyProtection="1">
      <alignment horizontal="left"/>
    </xf>
    <xf numFmtId="0" fontId="33" fillId="0" borderId="45" xfId="0" applyFont="1" applyFill="1" applyBorder="1" applyAlignment="1">
      <alignment horizontal="left" vertical="center" wrapText="1"/>
    </xf>
    <xf numFmtId="0" fontId="33" fillId="0" borderId="27" xfId="0" applyFont="1" applyFill="1" applyBorder="1" applyAlignment="1">
      <alignment horizontal="left" vertical="center" wrapText="1"/>
    </xf>
    <xf numFmtId="0" fontId="29" fillId="27" borderId="34" xfId="0" applyFont="1" applyFill="1" applyBorder="1" applyAlignment="1">
      <alignment horizontal="center" wrapText="1"/>
    </xf>
    <xf numFmtId="0" fontId="29" fillId="27" borderId="28" xfId="0" applyFont="1" applyFill="1" applyBorder="1" applyAlignment="1">
      <alignment horizontal="center" wrapText="1"/>
    </xf>
    <xf numFmtId="0" fontId="29" fillId="28" borderId="54" xfId="0" applyFont="1" applyFill="1" applyBorder="1" applyAlignment="1">
      <alignment horizontal="center" wrapText="1"/>
    </xf>
    <xf numFmtId="0" fontId="29" fillId="28" borderId="36" xfId="0" applyFont="1" applyFill="1" applyBorder="1" applyAlignment="1">
      <alignment horizontal="center" wrapText="1"/>
    </xf>
    <xf numFmtId="0" fontId="20" fillId="23" borderId="0" xfId="44" applyFont="1" applyFill="1" applyAlignment="1">
      <alignment horizontal="center"/>
    </xf>
    <xf numFmtId="0" fontId="1" fillId="23" borderId="10" xfId="44" applyFill="1" applyBorder="1" applyAlignment="1">
      <alignment horizontal="center"/>
    </xf>
    <xf numFmtId="0" fontId="1" fillId="23" borderId="0" xfId="44" applyFill="1" applyBorder="1" applyAlignment="1">
      <alignment horizontal="center"/>
    </xf>
    <xf numFmtId="0" fontId="21" fillId="26" borderId="0" xfId="44" applyFont="1" applyFill="1" applyAlignment="1">
      <alignment horizontal="center" wrapText="1"/>
    </xf>
    <xf numFmtId="0" fontId="21" fillId="26" borderId="0" xfId="39" applyFont="1" applyFill="1" applyAlignment="1">
      <alignment horizontal="center"/>
    </xf>
    <xf numFmtId="0" fontId="37" fillId="23" borderId="14" xfId="47" applyFont="1" applyFill="1" applyBorder="1" applyAlignment="1">
      <alignment horizontal="left"/>
    </xf>
    <xf numFmtId="0" fontId="37" fillId="23" borderId="17" xfId="47" applyFont="1" applyFill="1" applyBorder="1" applyProtection="1"/>
    <xf numFmtId="165" fontId="35" fillId="23" borderId="30" xfId="46" applyNumberFormat="1" applyFont="1" applyFill="1" applyBorder="1" applyAlignment="1" applyProtection="1">
      <alignment horizontal="right"/>
    </xf>
    <xf numFmtId="171" fontId="37" fillId="23" borderId="31" xfId="49" applyFont="1" applyFill="1" applyBorder="1"/>
    <xf numFmtId="0" fontId="1" fillId="23" borderId="14" xfId="47" applyFont="1" applyFill="1" applyBorder="1" applyAlignment="1">
      <alignment horizontal="left"/>
    </xf>
    <xf numFmtId="3" fontId="1" fillId="23" borderId="30" xfId="46" applyNumberFormat="1" applyFont="1" applyFill="1" applyBorder="1" applyAlignment="1">
      <alignment horizontal="right"/>
    </xf>
  </cellXfs>
  <cellStyles count="6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xr:uid="{00000000-0005-0000-0000-00001D000000}"/>
    <cellStyle name="Incorrecto" xfId="31" builtinId="27" customBuiltin="1"/>
    <cellStyle name="Millares 2" xfId="32" xr:uid="{00000000-0005-0000-0000-00001F000000}"/>
    <cellStyle name="Neutral" xfId="33" builtinId="28" customBuiltin="1"/>
    <cellStyle name="Normal" xfId="0" builtinId="0"/>
    <cellStyle name="Normal 2" xfId="34" xr:uid="{00000000-0005-0000-0000-000022000000}"/>
    <cellStyle name="Normal 2 2" xfId="35" xr:uid="{00000000-0005-0000-0000-000023000000}"/>
    <cellStyle name="Normal 2 4" xfId="36" xr:uid="{00000000-0005-0000-0000-000024000000}"/>
    <cellStyle name="Normal 2_2008" xfId="37" xr:uid="{00000000-0005-0000-0000-000025000000}"/>
    <cellStyle name="Normal 5" xfId="59" xr:uid="{00000000-0005-0000-0000-000026000000}"/>
    <cellStyle name="Normal 6" xfId="38" xr:uid="{00000000-0005-0000-0000-000027000000}"/>
    <cellStyle name="Normal_2005" xfId="39" xr:uid="{00000000-0005-0000-0000-000028000000}"/>
    <cellStyle name="Normal_2006" xfId="40" xr:uid="{00000000-0005-0000-0000-000029000000}"/>
    <cellStyle name="Normal_2007" xfId="41" xr:uid="{00000000-0005-0000-0000-00002A000000}"/>
    <cellStyle name="Normal_2008" xfId="42" xr:uid="{00000000-0005-0000-0000-00002B000000}"/>
    <cellStyle name="Normal_2009" xfId="43" xr:uid="{00000000-0005-0000-0000-00002C000000}"/>
    <cellStyle name="Normal_2010" xfId="44" xr:uid="{00000000-0005-0000-0000-00002D000000}"/>
    <cellStyle name="Normal_CARNE5" xfId="45" xr:uid="{00000000-0005-0000-0000-00002E000000}"/>
    <cellStyle name="Normal_DEMOG1" xfId="46" xr:uid="{00000000-0005-0000-0000-00002F000000}"/>
    <cellStyle name="Normal_EXAGRI3" xfId="47" xr:uid="{00000000-0005-0000-0000-000030000000}"/>
    <cellStyle name="Normal_maderayleña98" xfId="48" xr:uid="{00000000-0005-0000-0000-000031000000}"/>
    <cellStyle name="Normal_MEDPRO9" xfId="49" xr:uid="{00000000-0005-0000-0000-000032000000}"/>
    <cellStyle name="Notas" xfId="50" builtinId="10" customBuiltin="1"/>
    <cellStyle name="pepe" xfId="51" xr:uid="{00000000-0005-0000-0000-000034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otal" xfId="5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H:\Users\ggarciac.MARM\AppData\Local\Microsoft\Windows\Temporary%20Internet%20Files\OLKC6FF\Documents%20and%20Settings\nalb\Mis%20documentos\Anuario%202004\Anuario%20(3-11-05)\Documents%20and%20Settings\nalb\Escritorio\Anuario\ANUARIO\Anuario%202001\AEA2000\EXCE?C544E102" TargetMode="External"/><Relationship Id="rId1" Type="http://schemas.openxmlformats.org/officeDocument/2006/relationships/externalLinkPath" Target="file:///\\C544E102\EXCE"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1\JLOPEZ~1\CONFIG~1\Temp\Anuario\elaboraanu2005\ANUA98\ANUA98\A98CAP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Users\ggarciac.MARM\AppData\Local\Microsoft\Windows\Temporary%20Internet%20Files\OLKC6FF\Anuario\elaboraanu2005\Mis%20documentos\Aea2000definitivo\AEA2000\EXCEL\Bases\A01cap1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OCUME~1\JLOPEZ~1\CONFIG~1\Temp\Anuario\elaboraanu2005\Mis%20documentos\Aea2000definitivo\AEA2000\EXCEL\Bases\A01cap1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apab\Anuario%20Informatica%202008\Documents%20and%20Settings\rcad\Escritorio\Anuario%202004\AEA2003-C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1\JLOPEZ~1\CONFIG~1\Temp\Documents%20and%20Settings\nalb\Mis%20documentos\Anuario%202004\Anuario%20(3-11-05)\Documents%20and%20Settings\nalb\Escritorio\Anuario\ANUARIO\Anuario%202001\AEA2000\EXCEL_CAP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pab\Anuario%20Informatica%202008\Mis%20documentos\Anuario\anuario(02)p\Arlleg01.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H:\Users\ggarciac.MARM\AppData\Local\Microsoft\Windows\Temporary%20Internet%20Files\OLKC6FF\Documents%20and%20Settings\nalb\Mis%20documentos\Anuario%202004\Anuario%20(3-11-05)\Documents%20and%20Settings\nalb\Escritorio\Anuario\ANUARIO\ANUA98\ANUA98\A98cap20.xl?DEE910A9" TargetMode="External"/><Relationship Id="rId1" Type="http://schemas.openxmlformats.org/officeDocument/2006/relationships/externalLinkPath" Target="file:///\\DEE910A9\A98cap20.xl"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1\JLOPEZ~1\CONFIG~1\Temp\Documents%20and%20Settings\nalb\Mis%20documentos\Anuario%202004\Anuario%20(3-11-05)\Documents%20and%20Settings\nalb\Escritorio\Anuario\ANUARIO\ANUA98\ANUA98\A98cap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elaboraanu2005\Anuario%202001\AEA2000\EXCEL_CAPS\A01cap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ggarciac.MARM\AppData\Local\Microsoft\Windows\Temporary%20Internet%20Files\OLKC6FF\Anuario\elaboraanu2005\Anuario%202001\AEA2000\EXCEL_CAPS\A01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OCUME~1\JLOPEZ~1\CONFIG~1\Temp\Anuario\elaboraanu2005\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Users\ggarciac.MARM\AppData\Local\Microsoft\Windows\Temporary%20Internet%20Files\OLKC6FF\Anuario\elaboraanu2005\ANUA98\ANUA98\A98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refreshError="1"/>
      <sheetData sheetId="30" refreshError="1"/>
      <sheetData sheetId="31" refreshError="1"/>
      <sheetData sheetId="32"/>
      <sheetData sheetId="33" refreshError="1"/>
      <sheetData sheetId="34">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35" refreshError="1"/>
      <sheetData sheetId="36" refreshError="1"/>
      <sheetData sheetId="37"/>
      <sheetData sheetId="38" refreshError="1"/>
      <sheetData sheetId="39" refreshError="1"/>
      <sheetData sheetId="40"/>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ow r="75">
          <cell r="B75" t="str">
            <v>|</v>
          </cell>
        </row>
        <row r="77">
          <cell r="B77" t="str">
            <v>|</v>
          </cell>
        </row>
        <row r="79">
          <cell r="B7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efreshError="1"/>
      <sheetData sheetId="3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efreshError="1"/>
      <sheetData sheetId="3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refreshError="1"/>
      <sheetData sheetId="30" refreshError="1"/>
      <sheetData sheetId="31" refreshError="1"/>
      <sheetData sheetId="32"/>
      <sheetData sheetId="33" refreshError="1"/>
      <sheetData sheetId="34">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35" refreshError="1"/>
      <sheetData sheetId="36" refreshError="1"/>
      <sheetData sheetId="37"/>
      <sheetData sheetId="38" refreshError="1"/>
      <sheetData sheetId="39" refreshError="1"/>
      <sheetData sheetId="40"/>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ow r="44">
          <cell r="B44" t="str">
            <v>|</v>
          </cell>
        </row>
      </sheetData>
      <sheetData sheetId="1" refreshError="1"/>
      <sheetData sheetId="2" refreshError="1"/>
      <sheetData sheetId="3" refreshError="1"/>
      <sheetData sheetId="4" refreshError="1"/>
      <sheetData sheetId="5" refreshError="1"/>
      <sheetData sheetId="6">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ow r="44">
          <cell r="B44" t="str">
            <v>|</v>
          </cell>
        </row>
      </sheetData>
      <sheetData sheetId="1" refreshError="1"/>
      <sheetData sheetId="2" refreshError="1"/>
      <sheetData sheetId="3" refreshError="1"/>
      <sheetData sheetId="4" refreshError="1"/>
      <sheetData sheetId="5" refreshError="1"/>
      <sheetData sheetId="6">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ow r="75">
          <cell r="B75" t="str">
            <v>|</v>
          </cell>
        </row>
        <row r="77">
          <cell r="B77" t="str">
            <v>|</v>
          </cell>
        </row>
        <row r="79">
          <cell r="B7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1"/>
  <sheetViews>
    <sheetView workbookViewId="0">
      <selection activeCell="E17" sqref="E15:E17"/>
    </sheetView>
  </sheetViews>
  <sheetFormatPr baseColWidth="10" defaultRowHeight="12.75" x14ac:dyDescent="0.2"/>
  <sheetData>
    <row r="2" spans="1:1" x14ac:dyDescent="0.2">
      <c r="A2" t="s">
        <v>11</v>
      </c>
    </row>
    <row r="3" spans="1:1" x14ac:dyDescent="0.2">
      <c r="A3" t="s">
        <v>13</v>
      </c>
    </row>
    <row r="4" spans="1:1" x14ac:dyDescent="0.2">
      <c r="A4" t="s">
        <v>10</v>
      </c>
    </row>
    <row r="5" spans="1:1" x14ac:dyDescent="0.2">
      <c r="A5" t="s">
        <v>193</v>
      </c>
    </row>
    <row r="7" spans="1:1" x14ac:dyDescent="0.2">
      <c r="A7" t="s">
        <v>12</v>
      </c>
    </row>
    <row r="9" spans="1:1" x14ac:dyDescent="0.2">
      <c r="A9" t="s">
        <v>192</v>
      </c>
    </row>
    <row r="11" spans="1:1" x14ac:dyDescent="0.2">
      <c r="A11" t="s">
        <v>9</v>
      </c>
    </row>
  </sheetData>
  <phoneticPr fontId="2" type="noConversion"/>
  <pageMargins left="0.75" right="0.75" top="1" bottom="1"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V130"/>
  <sheetViews>
    <sheetView view="pageBreakPreview" topLeftCell="A97" zoomScale="75" zoomScaleNormal="75" zoomScaleSheetLayoutView="75" workbookViewId="0">
      <selection activeCell="B108" sqref="B108"/>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51" t="s">
        <v>167</v>
      </c>
      <c r="B2" s="351"/>
      <c r="C2" s="351"/>
      <c r="D2" s="351"/>
      <c r="E2" s="351"/>
      <c r="F2" s="36"/>
      <c r="G2" s="36"/>
      <c r="H2" s="36"/>
      <c r="I2" s="36"/>
      <c r="J2" s="36"/>
    </row>
    <row r="4" spans="1:14" ht="15" customHeight="1" x14ac:dyDescent="0.25">
      <c r="A4" s="354" t="s">
        <v>239</v>
      </c>
      <c r="B4" s="354"/>
      <c r="C4" s="354"/>
      <c r="D4" s="354"/>
      <c r="E4" s="222"/>
      <c r="F4" s="221"/>
      <c r="G4" s="221"/>
      <c r="H4" s="221"/>
      <c r="I4" s="221"/>
      <c r="J4" s="221"/>
      <c r="K4" s="221"/>
    </row>
    <row r="5" spans="1:14" ht="13.5" thickBot="1" x14ac:dyDescent="0.25">
      <c r="A5" s="352"/>
      <c r="B5" s="352"/>
      <c r="C5" s="352"/>
      <c r="D5" s="352"/>
      <c r="E5" s="353"/>
    </row>
    <row r="6" spans="1:14" s="4" customFormat="1" ht="12.75" customHeight="1" x14ac:dyDescent="0.2">
      <c r="A6" s="318" t="s">
        <v>72</v>
      </c>
      <c r="B6" s="312" t="s">
        <v>130</v>
      </c>
      <c r="C6" s="312" t="s">
        <v>76</v>
      </c>
      <c r="D6" s="312" t="s">
        <v>131</v>
      </c>
      <c r="E6" s="147"/>
      <c r="F6" s="3"/>
      <c r="G6" s="3"/>
      <c r="H6" s="3"/>
      <c r="I6" s="3"/>
      <c r="J6" s="3"/>
    </row>
    <row r="7" spans="1:14" s="4" customFormat="1" ht="28.5" customHeight="1" thickBot="1" x14ac:dyDescent="0.25">
      <c r="A7" s="319"/>
      <c r="B7" s="313"/>
      <c r="C7" s="313"/>
      <c r="D7" s="313"/>
      <c r="E7" s="3"/>
      <c r="F7" s="3"/>
      <c r="G7" s="3"/>
      <c r="H7" s="3"/>
      <c r="I7" s="3"/>
      <c r="J7" s="3"/>
    </row>
    <row r="8" spans="1:14" s="4" customFormat="1" x14ac:dyDescent="0.2">
      <c r="A8" s="31" t="s">
        <v>74</v>
      </c>
      <c r="B8" s="119">
        <v>1147385.8141000001</v>
      </c>
      <c r="C8" s="120">
        <v>25.685422061384614</v>
      </c>
      <c r="D8" s="123">
        <v>3319684.3059</v>
      </c>
      <c r="E8" s="7"/>
      <c r="F8" s="7"/>
      <c r="G8" s="7"/>
      <c r="H8" s="7"/>
      <c r="I8" s="7"/>
      <c r="J8" s="7"/>
      <c r="K8" s="7"/>
      <c r="L8" s="7"/>
      <c r="M8" s="7"/>
      <c r="N8" s="7"/>
    </row>
    <row r="9" spans="1:14" s="4" customFormat="1" x14ac:dyDescent="0.2">
      <c r="A9" s="32" t="s">
        <v>92</v>
      </c>
      <c r="B9" s="122">
        <v>70431.19</v>
      </c>
      <c r="C9" s="123">
        <v>2.6930118330462429</v>
      </c>
      <c r="D9" s="123">
        <v>2544900.4300000002</v>
      </c>
      <c r="E9" s="7"/>
      <c r="F9" s="7"/>
      <c r="G9" s="7"/>
      <c r="H9" s="7"/>
      <c r="I9" s="7"/>
      <c r="J9" s="7"/>
      <c r="K9" s="7"/>
      <c r="L9" s="7"/>
      <c r="M9" s="7"/>
      <c r="N9" s="7"/>
    </row>
    <row r="10" spans="1:14" s="4" customFormat="1" x14ac:dyDescent="0.2">
      <c r="A10" s="32" t="s">
        <v>191</v>
      </c>
      <c r="B10" s="122">
        <v>1650</v>
      </c>
      <c r="C10" s="123">
        <v>0.29130439948560233</v>
      </c>
      <c r="D10" s="123">
        <v>564767.81000000006</v>
      </c>
      <c r="E10" s="7"/>
      <c r="F10" s="7"/>
      <c r="G10" s="7"/>
      <c r="H10" s="7"/>
      <c r="I10" s="7"/>
      <c r="J10" s="7"/>
      <c r="K10" s="7"/>
      <c r="L10" s="7"/>
      <c r="M10" s="7"/>
      <c r="N10" s="7"/>
    </row>
    <row r="11" spans="1:14" s="4" customFormat="1" x14ac:dyDescent="0.2">
      <c r="A11" s="32" t="s">
        <v>77</v>
      </c>
      <c r="B11" s="122">
        <v>17601</v>
      </c>
      <c r="C11" s="123">
        <v>4.8312322738503086</v>
      </c>
      <c r="D11" s="123">
        <v>346715.99</v>
      </c>
      <c r="E11" s="7"/>
      <c r="F11" s="7"/>
      <c r="G11" s="7"/>
      <c r="H11" s="7"/>
      <c r="I11" s="7"/>
      <c r="J11" s="7"/>
      <c r="K11" s="7"/>
      <c r="L11" s="7"/>
      <c r="M11" s="7"/>
      <c r="N11" s="7"/>
    </row>
    <row r="12" spans="1:14" s="4" customFormat="1" x14ac:dyDescent="0.2">
      <c r="A12" s="32" t="s">
        <v>78</v>
      </c>
      <c r="B12" s="122">
        <v>383969.36000000004</v>
      </c>
      <c r="C12" s="123">
        <v>10.673118458975805</v>
      </c>
      <c r="D12" s="123">
        <v>3213567.4</v>
      </c>
      <c r="E12" s="7"/>
      <c r="F12" s="7"/>
      <c r="G12" s="7"/>
      <c r="H12" s="7"/>
      <c r="I12" s="7"/>
      <c r="J12" s="7"/>
      <c r="K12" s="7"/>
      <c r="L12" s="7"/>
      <c r="M12" s="7"/>
      <c r="N12" s="7"/>
    </row>
    <row r="13" spans="1:14" s="4" customFormat="1" x14ac:dyDescent="0.2">
      <c r="A13" s="32" t="s">
        <v>79</v>
      </c>
      <c r="B13" s="122">
        <v>821060.29999999993</v>
      </c>
      <c r="C13" s="123">
        <v>17.050871601358004</v>
      </c>
      <c r="D13" s="123">
        <v>3994296.4699999997</v>
      </c>
      <c r="E13" s="7"/>
      <c r="F13" s="7"/>
      <c r="G13" s="7"/>
      <c r="H13" s="7"/>
      <c r="I13" s="7"/>
      <c r="J13" s="7"/>
      <c r="K13" s="7"/>
      <c r="L13" s="7"/>
      <c r="M13" s="7"/>
      <c r="N13" s="7"/>
    </row>
    <row r="14" spans="1:14" s="4" customFormat="1" x14ac:dyDescent="0.2">
      <c r="A14" s="32" t="s">
        <v>80</v>
      </c>
      <c r="B14" s="122">
        <v>701465.2</v>
      </c>
      <c r="C14" s="123">
        <v>36.214880510056375</v>
      </c>
      <c r="D14" s="123">
        <v>1235487.76</v>
      </c>
      <c r="E14" s="7"/>
      <c r="F14" s="7"/>
      <c r="G14" s="7"/>
      <c r="H14" s="7"/>
      <c r="I14" s="7"/>
      <c r="J14" s="7"/>
      <c r="K14" s="7"/>
      <c r="L14" s="7"/>
      <c r="M14" s="7"/>
      <c r="N14" s="7"/>
    </row>
    <row r="15" spans="1:14" s="4" customFormat="1" x14ac:dyDescent="0.2">
      <c r="A15" s="32" t="s">
        <v>0</v>
      </c>
      <c r="B15" s="122">
        <v>86503.4</v>
      </c>
      <c r="C15" s="123">
        <v>19.737825805360057</v>
      </c>
      <c r="D15" s="123">
        <v>351758.65</v>
      </c>
      <c r="E15" s="7"/>
      <c r="F15" s="7"/>
      <c r="G15" s="7"/>
      <c r="H15" s="7"/>
      <c r="I15" s="7"/>
      <c r="J15" s="7"/>
      <c r="K15" s="7"/>
      <c r="L15" s="7"/>
      <c r="M15" s="7"/>
      <c r="N15" s="7"/>
    </row>
    <row r="16" spans="1:14" s="4" customFormat="1" x14ac:dyDescent="0.2">
      <c r="A16" s="32" t="s">
        <v>81</v>
      </c>
      <c r="B16" s="122">
        <v>305382.58</v>
      </c>
      <c r="C16" s="123">
        <v>51.37941838781132</v>
      </c>
      <c r="D16" s="123">
        <v>288984.95</v>
      </c>
      <c r="E16" s="7"/>
      <c r="F16" s="7"/>
      <c r="G16" s="7"/>
      <c r="H16" s="7"/>
      <c r="I16" s="7"/>
      <c r="J16" s="7"/>
      <c r="K16" s="7"/>
      <c r="L16" s="7"/>
      <c r="M16" s="7"/>
      <c r="N16" s="7"/>
    </row>
    <row r="17" spans="1:14" s="4" customFormat="1" x14ac:dyDescent="0.2">
      <c r="A17" s="32" t="s">
        <v>97</v>
      </c>
      <c r="B17" s="122">
        <v>20953.55</v>
      </c>
      <c r="C17" s="123">
        <v>1.6537453037052376</v>
      </c>
      <c r="D17" s="123">
        <v>1246082.55</v>
      </c>
      <c r="E17" s="7"/>
      <c r="F17" s="7"/>
      <c r="G17" s="7"/>
      <c r="H17" s="7"/>
      <c r="I17" s="7"/>
      <c r="J17" s="7"/>
      <c r="K17" s="7"/>
      <c r="L17" s="7"/>
      <c r="M17" s="7"/>
      <c r="N17" s="7"/>
    </row>
    <row r="18" spans="1:14" s="4" customFormat="1" x14ac:dyDescent="0.2">
      <c r="A18" s="32" t="s">
        <v>94</v>
      </c>
      <c r="B18" s="122">
        <v>104063.99</v>
      </c>
      <c r="C18" s="123">
        <v>3.8148606425195344</v>
      </c>
      <c r="D18" s="123">
        <v>2623794.2399999998</v>
      </c>
      <c r="E18" s="7"/>
      <c r="F18" s="7"/>
      <c r="G18" s="7"/>
      <c r="H18" s="7"/>
      <c r="I18" s="7"/>
      <c r="J18" s="7"/>
      <c r="K18" s="7"/>
      <c r="L18" s="7"/>
      <c r="M18" s="7"/>
      <c r="N18" s="7"/>
    </row>
    <row r="19" spans="1:14" s="4" customFormat="1" x14ac:dyDescent="0.2">
      <c r="A19" s="32" t="s">
        <v>90</v>
      </c>
      <c r="B19" s="122">
        <v>195970.28000000003</v>
      </c>
      <c r="C19" s="123">
        <v>9.602836802420347</v>
      </c>
      <c r="D19" s="123">
        <v>1844783.76</v>
      </c>
      <c r="E19" s="7"/>
      <c r="F19" s="7"/>
      <c r="G19" s="7"/>
      <c r="H19" s="7"/>
      <c r="I19" s="7"/>
      <c r="J19" s="7"/>
      <c r="K19" s="7"/>
      <c r="L19" s="7"/>
      <c r="M19" s="7"/>
      <c r="N19" s="7"/>
    </row>
    <row r="20" spans="1:14" s="4" customFormat="1" x14ac:dyDescent="0.2">
      <c r="A20" s="32" t="s">
        <v>75</v>
      </c>
      <c r="B20" s="122">
        <v>7747.81</v>
      </c>
      <c r="C20" s="123">
        <v>3.4874399793845292</v>
      </c>
      <c r="D20" s="123">
        <v>214415.44</v>
      </c>
      <c r="E20" s="7"/>
      <c r="F20" s="7"/>
      <c r="G20" s="7"/>
      <c r="H20" s="7"/>
      <c r="I20" s="7"/>
      <c r="J20" s="7"/>
      <c r="K20" s="7"/>
      <c r="L20" s="7"/>
      <c r="M20" s="7"/>
      <c r="N20" s="7"/>
    </row>
    <row r="21" spans="1:14" s="4" customFormat="1" x14ac:dyDescent="0.2">
      <c r="A21" s="32" t="s">
        <v>82</v>
      </c>
      <c r="B21" s="122">
        <v>79593.960000000006</v>
      </c>
      <c r="C21" s="123">
        <v>25.596841598873038</v>
      </c>
      <c r="D21" s="123">
        <v>231358.31</v>
      </c>
      <c r="E21" s="7"/>
      <c r="F21" s="7"/>
      <c r="G21" s="7"/>
      <c r="H21" s="7"/>
      <c r="I21" s="7"/>
      <c r="J21" s="7"/>
      <c r="K21" s="7"/>
      <c r="L21" s="7"/>
      <c r="M21" s="7"/>
      <c r="N21" s="7"/>
    </row>
    <row r="22" spans="1:14" s="4" customFormat="1" x14ac:dyDescent="0.2">
      <c r="A22" s="32" t="s">
        <v>91</v>
      </c>
      <c r="B22" s="122">
        <v>71709</v>
      </c>
      <c r="C22" s="123">
        <v>14.581340512173119</v>
      </c>
      <c r="D22" s="123">
        <v>420077.06</v>
      </c>
      <c r="E22" s="7"/>
      <c r="F22" s="7"/>
      <c r="G22" s="7"/>
      <c r="H22" s="7"/>
      <c r="I22" s="7"/>
      <c r="J22" s="7"/>
      <c r="K22" s="7"/>
      <c r="L22" s="7"/>
      <c r="M22" s="7"/>
      <c r="N22" s="7"/>
    </row>
    <row r="23" spans="1:14" s="4" customFormat="1" x14ac:dyDescent="0.2">
      <c r="A23" s="32" t="s">
        <v>2</v>
      </c>
      <c r="B23" s="122">
        <v>1773.86</v>
      </c>
      <c r="C23" s="123">
        <v>0.23022827741249768</v>
      </c>
      <c r="D23" s="123">
        <v>768704.91</v>
      </c>
      <c r="E23" s="7"/>
      <c r="F23" s="7"/>
      <c r="G23" s="7"/>
      <c r="H23" s="7"/>
      <c r="I23" s="7"/>
      <c r="J23" s="7"/>
      <c r="K23" s="7"/>
      <c r="L23" s="7"/>
      <c r="M23" s="7"/>
      <c r="N23" s="7"/>
    </row>
    <row r="24" spans="1:14" s="4" customFormat="1" x14ac:dyDescent="0.2">
      <c r="A24" s="32" t="s">
        <v>84</v>
      </c>
      <c r="B24" s="122">
        <v>42200.62</v>
      </c>
      <c r="C24" s="123">
        <v>8.2525645005196004</v>
      </c>
      <c r="D24" s="123">
        <v>469163.09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4059461.9140999997</v>
      </c>
      <c r="C26" s="126">
        <v>14.635017580557767</v>
      </c>
      <c r="D26" s="125">
        <v>23678543.1259</v>
      </c>
      <c r="E26" s="11"/>
      <c r="F26" s="7"/>
      <c r="G26" s="7"/>
      <c r="H26" s="7"/>
      <c r="I26" s="7"/>
      <c r="J26" s="7"/>
      <c r="K26" s="7"/>
      <c r="L26" s="7"/>
      <c r="M26" s="7"/>
      <c r="N26" s="7"/>
    </row>
    <row r="27" spans="1:14" s="4" customFormat="1" ht="17.25" customHeight="1" x14ac:dyDescent="0.2">
      <c r="A27" s="314"/>
      <c r="B27" s="314"/>
      <c r="C27" s="314"/>
      <c r="D27" s="314"/>
      <c r="E27" s="38"/>
    </row>
    <row r="28" spans="1:14" x14ac:dyDescent="0.2">
      <c r="A28" s="322" t="s">
        <v>244</v>
      </c>
      <c r="B28" s="322"/>
      <c r="C28" s="322"/>
      <c r="D28" s="322"/>
    </row>
    <row r="31" spans="1:14" s="154" customFormat="1" ht="15" customHeight="1" x14ac:dyDescent="0.25">
      <c r="A31" s="339" t="s">
        <v>240</v>
      </c>
      <c r="B31" s="339"/>
      <c r="C31" s="339"/>
      <c r="D31" s="339"/>
      <c r="E31" s="339"/>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8" t="s">
        <v>72</v>
      </c>
      <c r="B33" s="312" t="s">
        <v>196</v>
      </c>
      <c r="C33" s="312" t="s">
        <v>85</v>
      </c>
      <c r="D33" s="312" t="s">
        <v>197</v>
      </c>
      <c r="E33" s="312" t="s">
        <v>86</v>
      </c>
      <c r="F33" s="147"/>
      <c r="G33" s="147"/>
      <c r="H33" s="3"/>
      <c r="I33" s="3"/>
      <c r="J33" s="3"/>
      <c r="K33" s="3"/>
    </row>
    <row r="34" spans="1:15" s="4" customFormat="1" ht="28.5" customHeight="1" thickBot="1" x14ac:dyDescent="0.25">
      <c r="A34" s="319"/>
      <c r="B34" s="313"/>
      <c r="C34" s="313"/>
      <c r="D34" s="313"/>
      <c r="E34" s="313"/>
      <c r="F34" s="3"/>
      <c r="G34" s="3"/>
      <c r="H34" s="3"/>
      <c r="I34" s="3"/>
      <c r="J34" s="3"/>
      <c r="K34" s="3"/>
    </row>
    <row r="35" spans="1:15" s="4" customFormat="1" x14ac:dyDescent="0.2">
      <c r="A35" s="31" t="s">
        <v>74</v>
      </c>
      <c r="B35" s="98">
        <v>570263.12410000002</v>
      </c>
      <c r="C35" s="258">
        <v>0.17701652737574033</v>
      </c>
      <c r="D35" s="98">
        <v>577122.69000000006</v>
      </c>
      <c r="E35" s="258">
        <v>0.49315122677802786</v>
      </c>
      <c r="F35" s="7"/>
      <c r="G35" s="7"/>
      <c r="H35" s="7"/>
      <c r="I35" s="7"/>
      <c r="J35" s="7"/>
      <c r="K35" s="7"/>
      <c r="L35" s="7"/>
      <c r="M35" s="7"/>
      <c r="N35" s="7"/>
      <c r="O35" s="7"/>
    </row>
    <row r="36" spans="1:15" s="4" customFormat="1" x14ac:dyDescent="0.2">
      <c r="A36" s="32" t="s">
        <v>92</v>
      </c>
      <c r="B36" s="223"/>
      <c r="C36" s="256"/>
      <c r="D36" s="102">
        <v>70431.19</v>
      </c>
      <c r="E36" s="259">
        <v>6.7336730547681314E-2</v>
      </c>
      <c r="F36" s="7"/>
      <c r="G36" s="7"/>
      <c r="H36" s="7"/>
      <c r="I36" s="7"/>
      <c r="J36" s="7"/>
      <c r="K36" s="7"/>
      <c r="L36" s="7"/>
      <c r="M36" s="7"/>
      <c r="N36" s="7"/>
      <c r="O36" s="7"/>
    </row>
    <row r="37" spans="1:15" s="4" customFormat="1" x14ac:dyDescent="0.2">
      <c r="A37" s="32" t="s">
        <v>5</v>
      </c>
      <c r="B37" s="223">
        <v>650</v>
      </c>
      <c r="C37" s="256">
        <v>1.4320953588675641E-3</v>
      </c>
      <c r="D37" s="102">
        <v>1000</v>
      </c>
      <c r="E37" s="259">
        <v>9.1103721587026832E-3</v>
      </c>
      <c r="F37" s="7"/>
      <c r="G37" s="7"/>
      <c r="H37" s="7"/>
      <c r="I37" s="7"/>
      <c r="J37" s="7"/>
      <c r="K37" s="7"/>
      <c r="L37" s="7"/>
      <c r="M37" s="7"/>
      <c r="N37" s="7"/>
      <c r="O37" s="7"/>
    </row>
    <row r="38" spans="1:15" s="4" customFormat="1" x14ac:dyDescent="0.2">
      <c r="A38" s="32" t="s">
        <v>176</v>
      </c>
      <c r="B38" s="102">
        <v>6920</v>
      </c>
      <c r="C38" s="259">
        <v>2.1574969293574622E-2</v>
      </c>
      <c r="D38" s="102">
        <v>10681</v>
      </c>
      <c r="E38" s="259">
        <v>0.248099276276917</v>
      </c>
      <c r="F38" s="7"/>
      <c r="G38" s="7"/>
      <c r="H38" s="7"/>
      <c r="I38" s="7"/>
      <c r="J38" s="7"/>
      <c r="K38" s="7"/>
      <c r="L38" s="7"/>
      <c r="M38" s="7"/>
      <c r="N38" s="7"/>
      <c r="O38" s="7"/>
    </row>
    <row r="39" spans="1:15" s="4" customFormat="1" x14ac:dyDescent="0.2">
      <c r="A39" s="32" t="s">
        <v>78</v>
      </c>
      <c r="B39" s="102">
        <v>138213.20000000001</v>
      </c>
      <c r="C39" s="256">
        <v>5.0365497608778363E-2</v>
      </c>
      <c r="D39" s="102">
        <v>245756.16000000003</v>
      </c>
      <c r="E39" s="259">
        <v>0.29949262407458188</v>
      </c>
      <c r="F39" s="7"/>
      <c r="G39" s="7"/>
      <c r="H39" s="7"/>
      <c r="I39" s="7"/>
      <c r="J39" s="7"/>
      <c r="K39" s="7"/>
      <c r="L39" s="7"/>
      <c r="M39" s="7"/>
      <c r="N39" s="7"/>
      <c r="O39" s="7"/>
    </row>
    <row r="40" spans="1:15" s="4" customFormat="1" x14ac:dyDescent="0.2">
      <c r="A40" s="32" t="s">
        <v>93</v>
      </c>
      <c r="B40" s="102">
        <v>114721.50000000001</v>
      </c>
      <c r="C40" s="259">
        <v>3.7083902525435052E-2</v>
      </c>
      <c r="D40" s="102">
        <v>706338.79999999993</v>
      </c>
      <c r="E40" s="259">
        <v>0.41205998255710502</v>
      </c>
      <c r="F40" s="7"/>
      <c r="G40" s="7"/>
      <c r="H40" s="7"/>
      <c r="I40" s="7"/>
      <c r="J40" s="7"/>
      <c r="K40" s="7"/>
      <c r="L40" s="7"/>
      <c r="M40" s="7"/>
      <c r="N40" s="7"/>
      <c r="O40" s="7"/>
    </row>
    <row r="41" spans="1:15" s="4" customFormat="1" x14ac:dyDescent="0.2">
      <c r="A41" s="32" t="s">
        <v>80</v>
      </c>
      <c r="B41" s="223">
        <v>449639.6</v>
      </c>
      <c r="C41" s="256">
        <v>0.30273866361902468</v>
      </c>
      <c r="D41" s="102">
        <v>251825.6</v>
      </c>
      <c r="E41" s="259">
        <v>0.56559137369930579</v>
      </c>
      <c r="F41" s="7"/>
      <c r="G41" s="7"/>
      <c r="H41" s="7"/>
      <c r="I41" s="7"/>
      <c r="J41" s="7"/>
      <c r="K41" s="7"/>
      <c r="L41" s="7"/>
      <c r="M41" s="7"/>
      <c r="N41" s="7"/>
      <c r="O41" s="7"/>
    </row>
    <row r="42" spans="1:15" s="4" customFormat="1" x14ac:dyDescent="0.2">
      <c r="A42" s="32" t="s">
        <v>0</v>
      </c>
      <c r="B42" s="102">
        <v>32181.8</v>
      </c>
      <c r="C42" s="259">
        <v>0.10328908551873978</v>
      </c>
      <c r="D42" s="102">
        <v>54321.599999999999</v>
      </c>
      <c r="E42" s="259">
        <v>0.50055379965537261</v>
      </c>
      <c r="F42" s="7"/>
      <c r="G42" s="7"/>
      <c r="H42" s="7"/>
      <c r="I42" s="7"/>
      <c r="J42" s="7"/>
      <c r="K42" s="7"/>
      <c r="L42" s="7"/>
      <c r="M42" s="7"/>
      <c r="N42" s="7"/>
      <c r="O42" s="7"/>
    </row>
    <row r="43" spans="1:15" s="4" customFormat="1" x14ac:dyDescent="0.2">
      <c r="A43" s="32" t="s">
        <v>81</v>
      </c>
      <c r="B43" s="102">
        <v>13466.68</v>
      </c>
      <c r="C43" s="259">
        <v>8.3767295182012674E-2</v>
      </c>
      <c r="D43" s="102">
        <v>291915.90000000002</v>
      </c>
      <c r="E43" s="259">
        <v>0.67324754318968327</v>
      </c>
      <c r="F43" s="7"/>
      <c r="G43" s="7"/>
      <c r="H43" s="7"/>
      <c r="I43" s="7"/>
      <c r="J43" s="7"/>
      <c r="K43" s="7"/>
      <c r="L43" s="7"/>
      <c r="M43" s="7"/>
      <c r="N43" s="7"/>
      <c r="O43" s="7"/>
    </row>
    <row r="44" spans="1:15" s="4" customFormat="1" x14ac:dyDescent="0.2">
      <c r="A44" s="32" t="s">
        <v>97</v>
      </c>
      <c r="B44" s="102">
        <v>2953.77</v>
      </c>
      <c r="C44" s="259">
        <v>3.4674833848066973E-3</v>
      </c>
      <c r="D44" s="102">
        <v>17999.78</v>
      </c>
      <c r="E44" s="259">
        <v>4.4610004659324097E-2</v>
      </c>
      <c r="F44" s="7"/>
      <c r="G44" s="7"/>
      <c r="H44" s="7"/>
      <c r="I44" s="7"/>
      <c r="J44" s="7"/>
      <c r="K44" s="7"/>
      <c r="L44" s="7"/>
      <c r="M44" s="7"/>
      <c r="N44" s="7"/>
      <c r="O44" s="7"/>
    </row>
    <row r="45" spans="1:15" s="4" customFormat="1" x14ac:dyDescent="0.2">
      <c r="A45" s="32" t="s">
        <v>94</v>
      </c>
      <c r="B45" s="102">
        <v>35431.240000000005</v>
      </c>
      <c r="C45" s="259">
        <v>1.3930270604023588E-2</v>
      </c>
      <c r="D45" s="102">
        <v>68632.75</v>
      </c>
      <c r="E45" s="259">
        <v>0.37348514118729015</v>
      </c>
      <c r="F45" s="7"/>
      <c r="G45" s="7"/>
      <c r="H45" s="7"/>
      <c r="I45" s="7"/>
      <c r="J45" s="7"/>
      <c r="K45" s="7"/>
      <c r="L45" s="7"/>
      <c r="M45" s="7"/>
      <c r="N45" s="7"/>
      <c r="O45" s="7"/>
    </row>
    <row r="46" spans="1:15" s="4" customFormat="1" x14ac:dyDescent="0.2">
      <c r="A46" s="32" t="s">
        <v>90</v>
      </c>
      <c r="B46" s="223">
        <v>176608.90000000002</v>
      </c>
      <c r="C46" s="256">
        <v>8.8284658786616524E-2</v>
      </c>
      <c r="D46" s="105">
        <v>19361.38</v>
      </c>
      <c r="E46" s="259">
        <v>0.640412295568901</v>
      </c>
      <c r="F46" s="7"/>
      <c r="G46" s="7"/>
      <c r="H46" s="7"/>
      <c r="I46" s="7"/>
      <c r="J46" s="7"/>
      <c r="K46" s="7"/>
      <c r="L46" s="7"/>
      <c r="M46" s="7"/>
      <c r="N46" s="7"/>
      <c r="O46" s="7"/>
    </row>
    <row r="47" spans="1:15" s="4" customFormat="1" x14ac:dyDescent="0.2">
      <c r="A47" s="32" t="s">
        <v>75</v>
      </c>
      <c r="B47" s="223">
        <v>7265.47</v>
      </c>
      <c r="C47" s="256">
        <v>3.4981701721576067E-2</v>
      </c>
      <c r="D47" s="102">
        <v>482.34</v>
      </c>
      <c r="E47" s="259">
        <v>3.6839119850559619E-2</v>
      </c>
      <c r="F47" s="7"/>
      <c r="G47" s="7"/>
      <c r="H47" s="7"/>
      <c r="I47" s="7"/>
      <c r="J47" s="7"/>
      <c r="K47" s="7"/>
      <c r="L47" s="7"/>
      <c r="M47" s="7"/>
      <c r="N47" s="7"/>
      <c r="O47" s="7"/>
    </row>
    <row r="48" spans="1:15" s="4" customFormat="1" x14ac:dyDescent="0.2">
      <c r="A48" s="32" t="s">
        <v>82</v>
      </c>
      <c r="B48" s="102">
        <v>327.3</v>
      </c>
      <c r="C48" s="259">
        <v>3.2189186262682056E-3</v>
      </c>
      <c r="D48" s="102">
        <v>79266.66</v>
      </c>
      <c r="E48" s="259">
        <v>0.39673797273218686</v>
      </c>
      <c r="F48" s="7"/>
      <c r="G48" s="7"/>
      <c r="H48" s="7"/>
      <c r="I48" s="7"/>
      <c r="J48" s="7"/>
      <c r="K48" s="7"/>
      <c r="L48" s="7"/>
      <c r="M48" s="7"/>
      <c r="N48" s="7"/>
      <c r="O48" s="7"/>
    </row>
    <row r="49" spans="1:15" s="4" customFormat="1" x14ac:dyDescent="0.2">
      <c r="A49" s="32" t="s">
        <v>91</v>
      </c>
      <c r="B49" s="223">
        <v>21935</v>
      </c>
      <c r="C49" s="256">
        <v>8.1670116842813126E-2</v>
      </c>
      <c r="D49" s="102">
        <v>49774</v>
      </c>
      <c r="E49" s="259">
        <v>0.21977701733083121</v>
      </c>
      <c r="F49" s="7"/>
      <c r="G49" s="7"/>
      <c r="H49" s="7"/>
      <c r="I49" s="7"/>
      <c r="J49" s="7"/>
      <c r="K49" s="7"/>
      <c r="L49" s="7"/>
      <c r="M49" s="7"/>
      <c r="N49" s="7"/>
      <c r="O49" s="7"/>
    </row>
    <row r="50" spans="1:15" s="4" customFormat="1" x14ac:dyDescent="0.2">
      <c r="A50" s="32" t="s">
        <v>2</v>
      </c>
      <c r="B50" s="102"/>
      <c r="C50" s="259"/>
      <c r="D50" s="102">
        <v>1773.86</v>
      </c>
      <c r="E50" s="259">
        <v>5.9317695718489908E-3</v>
      </c>
      <c r="F50" s="7"/>
      <c r="G50" s="7"/>
      <c r="H50" s="7"/>
      <c r="I50" s="7"/>
      <c r="J50" s="7"/>
      <c r="K50" s="7"/>
      <c r="L50" s="7"/>
      <c r="M50" s="7"/>
      <c r="N50" s="7"/>
      <c r="O50" s="7"/>
    </row>
    <row r="51" spans="1:15" s="4" customFormat="1" x14ac:dyDescent="0.2">
      <c r="A51" s="32" t="s">
        <v>84</v>
      </c>
      <c r="B51" s="223">
        <v>29399.54</v>
      </c>
      <c r="C51" s="256">
        <v>8.1099859677604719E-2</v>
      </c>
      <c r="D51" s="105">
        <v>12801.08</v>
      </c>
      <c r="E51" s="259">
        <v>8.6038370516750076E-2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1599977.1241000001</v>
      </c>
      <c r="C53" s="261">
        <v>7.9357705994343775E-2</v>
      </c>
      <c r="D53" s="125">
        <v>2459484.79</v>
      </c>
      <c r="E53" s="257">
        <v>0.33255040836152183</v>
      </c>
      <c r="F53" s="11"/>
      <c r="G53" s="7"/>
      <c r="H53" s="7"/>
      <c r="I53" s="7"/>
      <c r="J53" s="7"/>
      <c r="K53" s="7"/>
      <c r="L53" s="7"/>
      <c r="M53" s="7"/>
      <c r="N53" s="7"/>
      <c r="O53" s="7"/>
    </row>
    <row r="54" spans="1:15" s="4" customFormat="1" ht="17.25" customHeight="1" x14ac:dyDescent="0.2">
      <c r="A54" s="314"/>
      <c r="B54" s="314"/>
      <c r="C54" s="314"/>
      <c r="D54" s="314"/>
      <c r="E54" s="179"/>
      <c r="F54" s="155"/>
      <c r="G54" s="155"/>
    </row>
    <row r="55" spans="1:15" s="154" customFormat="1" x14ac:dyDescent="0.2">
      <c r="A55" s="322" t="s">
        <v>244</v>
      </c>
      <c r="B55" s="322"/>
      <c r="C55" s="322"/>
      <c r="D55" s="322"/>
    </row>
    <row r="58" spans="1:15" s="2" customFormat="1" ht="15" customHeight="1" x14ac:dyDescent="0.25">
      <c r="A58" s="320" t="s">
        <v>241</v>
      </c>
      <c r="B58" s="320"/>
      <c r="C58" s="320"/>
      <c r="D58" s="76"/>
      <c r="E58" s="76"/>
    </row>
    <row r="59" spans="1:15" ht="13.5" thickBot="1" x14ac:dyDescent="0.25"/>
    <row r="60" spans="1:15" ht="28.5" customHeight="1" x14ac:dyDescent="0.2">
      <c r="A60" s="345" t="s">
        <v>186</v>
      </c>
      <c r="B60" s="347" t="s">
        <v>207</v>
      </c>
      <c r="C60" s="349" t="s">
        <v>208</v>
      </c>
    </row>
    <row r="61" spans="1:15" ht="63.75" customHeight="1" thickBot="1" x14ac:dyDescent="0.25">
      <c r="A61" s="346"/>
      <c r="B61" s="348"/>
      <c r="C61" s="350"/>
    </row>
    <row r="62" spans="1:15" x14ac:dyDescent="0.2">
      <c r="A62" s="181" t="s">
        <v>74</v>
      </c>
      <c r="B62" s="182">
        <v>115206</v>
      </c>
      <c r="C62" s="268">
        <v>181637.15000000002</v>
      </c>
    </row>
    <row r="63" spans="1:15" x14ac:dyDescent="0.2">
      <c r="A63" s="184" t="s">
        <v>92</v>
      </c>
      <c r="B63" s="185">
        <v>165</v>
      </c>
      <c r="C63" s="269">
        <v>50228.13</v>
      </c>
    </row>
    <row r="64" spans="1:15" x14ac:dyDescent="0.2">
      <c r="A64" s="184" t="s">
        <v>95</v>
      </c>
      <c r="B64" s="185">
        <v>16887</v>
      </c>
      <c r="C64" s="187">
        <v>0</v>
      </c>
    </row>
    <row r="65" spans="1:3" x14ac:dyDescent="0.2">
      <c r="A65" s="184" t="s">
        <v>77</v>
      </c>
      <c r="B65" s="185"/>
      <c r="C65" s="269">
        <v>17640.5</v>
      </c>
    </row>
    <row r="66" spans="1:3" x14ac:dyDescent="0.2">
      <c r="A66" s="184" t="s">
        <v>78</v>
      </c>
      <c r="B66" s="185">
        <v>0</v>
      </c>
      <c r="C66" s="187">
        <v>43274.71</v>
      </c>
    </row>
    <row r="67" spans="1:3" x14ac:dyDescent="0.2">
      <c r="A67" s="184" t="s">
        <v>93</v>
      </c>
      <c r="B67" s="185">
        <v>10668</v>
      </c>
      <c r="C67" s="269">
        <v>676706.6</v>
      </c>
    </row>
    <row r="68" spans="1:3" x14ac:dyDescent="0.2">
      <c r="A68" s="184" t="s">
        <v>80</v>
      </c>
      <c r="B68" s="185">
        <v>1779</v>
      </c>
      <c r="C68" s="269">
        <v>120761.34</v>
      </c>
    </row>
    <row r="69" spans="1:3" x14ac:dyDescent="0.2">
      <c r="A69" s="184" t="s">
        <v>0</v>
      </c>
      <c r="B69" s="185">
        <v>0</v>
      </c>
      <c r="C69" s="187">
        <v>0</v>
      </c>
    </row>
    <row r="70" spans="1:3" x14ac:dyDescent="0.2">
      <c r="A70" s="184" t="s">
        <v>81</v>
      </c>
      <c r="B70" s="185">
        <v>13631</v>
      </c>
      <c r="C70" s="269">
        <v>246291.47</v>
      </c>
    </row>
    <row r="71" spans="1:3" x14ac:dyDescent="0.2">
      <c r="A71" s="184" t="s">
        <v>97</v>
      </c>
      <c r="B71" s="185">
        <v>1075</v>
      </c>
      <c r="C71" s="269">
        <v>1218.75</v>
      </c>
    </row>
    <row r="72" spans="1:3" x14ac:dyDescent="0.2">
      <c r="A72" s="184" t="s">
        <v>94</v>
      </c>
      <c r="B72" s="185">
        <v>10016</v>
      </c>
      <c r="C72" s="269">
        <v>0</v>
      </c>
    </row>
    <row r="73" spans="1:3" x14ac:dyDescent="0.2">
      <c r="A73" s="184" t="s">
        <v>90</v>
      </c>
      <c r="B73" s="185">
        <v>17554</v>
      </c>
      <c r="C73" s="269">
        <v>160666.25999999998</v>
      </c>
    </row>
    <row r="74" spans="1:3" x14ac:dyDescent="0.2">
      <c r="A74" s="184" t="s">
        <v>75</v>
      </c>
      <c r="B74" s="185">
        <v>0</v>
      </c>
      <c r="C74" s="187">
        <v>0</v>
      </c>
    </row>
    <row r="75" spans="1:3" x14ac:dyDescent="0.2">
      <c r="A75" s="184" t="s">
        <v>82</v>
      </c>
      <c r="B75" s="185">
        <v>0</v>
      </c>
      <c r="C75" s="269">
        <v>71905.210000000006</v>
      </c>
    </row>
    <row r="76" spans="1:3" x14ac:dyDescent="0.2">
      <c r="A76" s="184" t="s">
        <v>91</v>
      </c>
      <c r="B76" s="185">
        <v>224</v>
      </c>
      <c r="C76" s="269">
        <v>72386.31</v>
      </c>
    </row>
    <row r="77" spans="1:3" x14ac:dyDescent="0.2">
      <c r="A77" s="184" t="s">
        <v>105</v>
      </c>
      <c r="B77" s="185">
        <v>2136</v>
      </c>
      <c r="C77" s="269">
        <v>23316.18</v>
      </c>
    </row>
    <row r="78" spans="1:3" x14ac:dyDescent="0.2">
      <c r="A78" s="184" t="s">
        <v>84</v>
      </c>
      <c r="B78" s="185">
        <v>0</v>
      </c>
      <c r="C78" s="269">
        <v>0</v>
      </c>
    </row>
    <row r="79" spans="1:3" ht="13.5" thickBot="1" x14ac:dyDescent="0.25">
      <c r="A79" s="188"/>
      <c r="B79" s="189"/>
      <c r="C79" s="270"/>
    </row>
    <row r="80" spans="1:3" ht="13.5" thickBot="1" x14ac:dyDescent="0.25">
      <c r="A80" s="191" t="s">
        <v>73</v>
      </c>
      <c r="B80" s="192">
        <v>189341</v>
      </c>
      <c r="C80" s="193">
        <v>1666032.61</v>
      </c>
    </row>
    <row r="83" spans="1:255" s="2" customFormat="1" ht="15" x14ac:dyDescent="0.25">
      <c r="A83" s="321" t="s">
        <v>242</v>
      </c>
      <c r="B83" s="321"/>
      <c r="C83" s="321"/>
    </row>
    <row r="84" spans="1:255" ht="13.5" thickBot="1" x14ac:dyDescent="0.25"/>
    <row r="85" spans="1:255" customFormat="1" ht="87.75" customHeight="1" thickBot="1" x14ac:dyDescent="0.25">
      <c r="A85" s="194" t="s">
        <v>186</v>
      </c>
      <c r="B85" s="196" t="s">
        <v>188</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row>
    <row r="86" spans="1:255" customFormat="1" ht="15" customHeight="1" x14ac:dyDescent="0.2">
      <c r="A86" s="197" t="s">
        <v>74</v>
      </c>
      <c r="B86" s="199">
        <v>61</v>
      </c>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row>
    <row r="87" spans="1:255" customFormat="1" ht="15" customHeight="1" x14ac:dyDescent="0.2">
      <c r="A87" s="184" t="s">
        <v>92</v>
      </c>
      <c r="B87" s="201">
        <v>25</v>
      </c>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row>
    <row r="88" spans="1:255" customFormat="1" ht="15" customHeight="1" x14ac:dyDescent="0.2">
      <c r="A88" s="184" t="s">
        <v>95</v>
      </c>
      <c r="B88" s="201">
        <v>2</v>
      </c>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row>
    <row r="89" spans="1:255" customFormat="1" ht="15" customHeight="1" x14ac:dyDescent="0.2">
      <c r="A89" s="184" t="s">
        <v>77</v>
      </c>
      <c r="B89" s="201">
        <v>14</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row>
    <row r="90" spans="1:255" customFormat="1" ht="15" customHeight="1" x14ac:dyDescent="0.2">
      <c r="A90" s="184" t="s">
        <v>219</v>
      </c>
      <c r="B90" s="201">
        <v>37</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row>
    <row r="91" spans="1:255" customFormat="1" ht="15" customHeight="1" x14ac:dyDescent="0.2">
      <c r="A91" s="184" t="s">
        <v>93</v>
      </c>
      <c r="B91" s="201">
        <v>89</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row>
    <row r="92" spans="1:255" customFormat="1" ht="15" customHeight="1" x14ac:dyDescent="0.2">
      <c r="A92" s="184" t="s">
        <v>80</v>
      </c>
      <c r="B92" s="201">
        <v>178</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row>
    <row r="93" spans="1:255" customFormat="1" ht="15" customHeight="1" x14ac:dyDescent="0.2">
      <c r="A93" s="184" t="s">
        <v>0</v>
      </c>
      <c r="B93" s="201">
        <v>41</v>
      </c>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row>
    <row r="94" spans="1:255" customFormat="1" ht="28.5" customHeight="1" x14ac:dyDescent="0.2">
      <c r="A94" s="184" t="s">
        <v>81</v>
      </c>
      <c r="B94" s="201">
        <v>77</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row>
    <row r="95" spans="1:255" customFormat="1" ht="15" customHeight="1" x14ac:dyDescent="0.2">
      <c r="A95" s="184" t="s">
        <v>97</v>
      </c>
      <c r="B95" s="201">
        <v>4</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row>
    <row r="96" spans="1:255" customFormat="1" ht="15" customHeight="1" x14ac:dyDescent="0.2">
      <c r="A96" s="184" t="s">
        <v>94</v>
      </c>
      <c r="B96" s="201">
        <v>252</v>
      </c>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row>
    <row r="97" spans="1:256" customFormat="1" ht="15" customHeight="1" x14ac:dyDescent="0.2">
      <c r="A97" s="184" t="s">
        <v>90</v>
      </c>
      <c r="B97" s="201">
        <v>3</v>
      </c>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row>
    <row r="98" spans="1:256" customFormat="1" ht="15" customHeight="1" x14ac:dyDescent="0.2">
      <c r="A98" s="184" t="s">
        <v>75</v>
      </c>
      <c r="B98" s="201">
        <v>22</v>
      </c>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row>
    <row r="99" spans="1:256" customFormat="1" ht="15" customHeight="1" x14ac:dyDescent="0.2">
      <c r="A99" s="184" t="s">
        <v>82</v>
      </c>
      <c r="B99" s="201">
        <v>101</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1:256" customFormat="1" ht="15" customHeight="1" x14ac:dyDescent="0.2">
      <c r="A100" s="184" t="s">
        <v>91</v>
      </c>
      <c r="B100" s="201">
        <v>117</v>
      </c>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6" customFormat="1" ht="15" customHeight="1" x14ac:dyDescent="0.2">
      <c r="A101" s="184" t="s">
        <v>105</v>
      </c>
      <c r="B101" s="201">
        <v>45</v>
      </c>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6" customFormat="1" ht="15" customHeight="1" x14ac:dyDescent="0.2">
      <c r="A102" s="184" t="s">
        <v>84</v>
      </c>
      <c r="B102" s="201">
        <v>7</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6" customFormat="1" ht="15" customHeight="1" thickBot="1" x14ac:dyDescent="0.25">
      <c r="A103" s="202"/>
      <c r="B103" s="204"/>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6" customFormat="1" ht="13.5" thickBot="1" x14ac:dyDescent="0.25">
      <c r="A104" s="191" t="s">
        <v>73</v>
      </c>
      <c r="B104" s="206">
        <v>1075</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6" customFormat="1" x14ac:dyDescent="0.2">
      <c r="A105" s="344"/>
      <c r="B105" s="344"/>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t="s">
        <v>252</v>
      </c>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9" t="s">
        <v>243</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v>327</v>
      </c>
    </row>
    <row r="110" spans="1:256" s="154" customFormat="1" x14ac:dyDescent="0.2">
      <c r="A110" s="210" t="s">
        <v>139</v>
      </c>
      <c r="B110" s="211">
        <v>333</v>
      </c>
    </row>
    <row r="111" spans="1:256" s="154" customFormat="1" x14ac:dyDescent="0.2">
      <c r="A111" s="210" t="s">
        <v>140</v>
      </c>
      <c r="B111" s="211">
        <v>176</v>
      </c>
    </row>
    <row r="112" spans="1:256" s="154" customFormat="1" x14ac:dyDescent="0.2">
      <c r="A112" s="210" t="s">
        <v>138</v>
      </c>
      <c r="B112" s="211">
        <v>147</v>
      </c>
    </row>
    <row r="113" spans="1:2" s="154" customFormat="1" x14ac:dyDescent="0.2">
      <c r="A113" s="210" t="s">
        <v>141</v>
      </c>
      <c r="B113" s="211">
        <v>55</v>
      </c>
    </row>
    <row r="114" spans="1:2" s="154" customFormat="1" x14ac:dyDescent="0.2">
      <c r="A114" s="210" t="s">
        <v>216</v>
      </c>
      <c r="B114" s="211">
        <v>30</v>
      </c>
    </row>
    <row r="115" spans="1:2" s="154" customFormat="1" x14ac:dyDescent="0.2">
      <c r="A115" s="210" t="s">
        <v>89</v>
      </c>
      <c r="B115" s="211">
        <v>4</v>
      </c>
    </row>
    <row r="116" spans="1:2" s="154" customFormat="1" x14ac:dyDescent="0.2">
      <c r="A116" s="262" t="s">
        <v>6</v>
      </c>
      <c r="B116" s="211">
        <v>3</v>
      </c>
    </row>
    <row r="117" spans="1:2" s="154" customFormat="1" ht="15" x14ac:dyDescent="0.25">
      <c r="A117" s="212" t="s">
        <v>73</v>
      </c>
      <c r="B117" s="213">
        <v>1075</v>
      </c>
    </row>
    <row r="118" spans="1:2" s="154" customFormat="1" x14ac:dyDescent="0.2">
      <c r="A118" s="215"/>
    </row>
    <row r="119" spans="1:2" s="154" customFormat="1" x14ac:dyDescent="0.2">
      <c r="A119" s="214"/>
    </row>
    <row r="120" spans="1:2" s="154" customFormat="1" ht="38.25" x14ac:dyDescent="0.2">
      <c r="A120" s="208" t="s">
        <v>133</v>
      </c>
      <c r="B120" s="209" t="s">
        <v>292</v>
      </c>
    </row>
    <row r="121" spans="1:2" s="154" customFormat="1" x14ac:dyDescent="0.2">
      <c r="A121" s="216" t="s">
        <v>245</v>
      </c>
      <c r="B121" s="211">
        <v>23</v>
      </c>
    </row>
    <row r="122" spans="1:2" s="154" customFormat="1" x14ac:dyDescent="0.2">
      <c r="A122" s="216" t="s">
        <v>246</v>
      </c>
      <c r="B122" s="211">
        <v>212</v>
      </c>
    </row>
    <row r="123" spans="1:2" s="154" customFormat="1" x14ac:dyDescent="0.2">
      <c r="A123" s="216" t="s">
        <v>247</v>
      </c>
      <c r="B123" s="211">
        <v>6</v>
      </c>
    </row>
    <row r="124" spans="1:2" s="154" customFormat="1" x14ac:dyDescent="0.2">
      <c r="A124" s="217" t="s">
        <v>248</v>
      </c>
      <c r="B124" s="211">
        <v>15</v>
      </c>
    </row>
    <row r="125" spans="1:2" s="154" customFormat="1" x14ac:dyDescent="0.2">
      <c r="A125" s="218" t="s">
        <v>249</v>
      </c>
      <c r="B125" s="211">
        <v>17</v>
      </c>
    </row>
    <row r="126" spans="1:2" s="154" customFormat="1" x14ac:dyDescent="0.2">
      <c r="A126" s="218" t="s">
        <v>250</v>
      </c>
      <c r="B126" s="211">
        <v>159</v>
      </c>
    </row>
    <row r="127" spans="1:2" s="154" customFormat="1" x14ac:dyDescent="0.2">
      <c r="A127" s="217" t="s">
        <v>251</v>
      </c>
      <c r="B127" s="211">
        <v>101</v>
      </c>
    </row>
    <row r="128" spans="1:2" s="154" customFormat="1" x14ac:dyDescent="0.2">
      <c r="A128" s="216" t="s">
        <v>181</v>
      </c>
      <c r="B128" s="211">
        <v>15</v>
      </c>
    </row>
    <row r="129" spans="1:2" s="154" customFormat="1" x14ac:dyDescent="0.2">
      <c r="A129" s="218" t="s">
        <v>106</v>
      </c>
      <c r="B129" s="211">
        <v>47</v>
      </c>
    </row>
    <row r="130" spans="1:2" s="154" customFormat="1" x14ac:dyDescent="0.2">
      <c r="A130" s="219" t="s">
        <v>73</v>
      </c>
      <c r="B130" s="220">
        <f>SUM(B121:B129)</f>
        <v>595</v>
      </c>
    </row>
  </sheetData>
  <mergeCells count="23">
    <mergeCell ref="A2:E2"/>
    <mergeCell ref="A4:D4"/>
    <mergeCell ref="A5:E5"/>
    <mergeCell ref="A6:A7"/>
    <mergeCell ref="B6:B7"/>
    <mergeCell ref="C6:C7"/>
    <mergeCell ref="D6:D7"/>
    <mergeCell ref="A27:D27"/>
    <mergeCell ref="A28:D28"/>
    <mergeCell ref="A31:E31"/>
    <mergeCell ref="A33:A34"/>
    <mergeCell ref="B33:B34"/>
    <mergeCell ref="C33:C34"/>
    <mergeCell ref="D33:D34"/>
    <mergeCell ref="E33:E34"/>
    <mergeCell ref="A83:C83"/>
    <mergeCell ref="A105:B105"/>
    <mergeCell ref="A54:D54"/>
    <mergeCell ref="A55:D55"/>
    <mergeCell ref="A58:C58"/>
    <mergeCell ref="A60:A61"/>
    <mergeCell ref="B60:B61"/>
    <mergeCell ref="C60:C61"/>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V130"/>
  <sheetViews>
    <sheetView view="pageBreakPreview" topLeftCell="A88" zoomScale="75" zoomScaleNormal="75" zoomScaleSheetLayoutView="75" workbookViewId="0">
      <selection activeCell="B120" sqref="B120"/>
    </sheetView>
  </sheetViews>
  <sheetFormatPr baseColWidth="10" defaultRowHeight="12.75" x14ac:dyDescent="0.2"/>
  <cols>
    <col min="1" max="1" width="32.85546875" style="37" customWidth="1"/>
    <col min="2" max="2" width="24.140625" style="37" customWidth="1"/>
    <col min="3" max="3" width="27.85546875" style="37" customWidth="1"/>
    <col min="4" max="4" width="17.5703125" style="37" customWidth="1"/>
    <col min="5" max="5" width="20" style="37" customWidth="1"/>
    <col min="6" max="16384" width="11.42578125" style="37"/>
  </cols>
  <sheetData>
    <row r="2" spans="1:14" ht="18" x14ac:dyDescent="0.25">
      <c r="A2" s="351" t="s">
        <v>167</v>
      </c>
      <c r="B2" s="351"/>
      <c r="C2" s="351"/>
      <c r="D2" s="351"/>
      <c r="E2" s="351"/>
      <c r="F2" s="36"/>
      <c r="G2" s="36"/>
      <c r="H2" s="36"/>
      <c r="I2" s="36"/>
      <c r="J2" s="36"/>
    </row>
    <row r="4" spans="1:14" ht="15" customHeight="1" x14ac:dyDescent="0.25">
      <c r="A4" s="354" t="s">
        <v>253</v>
      </c>
      <c r="B4" s="354"/>
      <c r="C4" s="354"/>
      <c r="D4" s="354"/>
      <c r="E4" s="222"/>
      <c r="F4" s="221"/>
      <c r="G4" s="221"/>
      <c r="H4" s="221"/>
      <c r="I4" s="221"/>
      <c r="J4" s="221"/>
      <c r="K4" s="221"/>
    </row>
    <row r="5" spans="1:14" ht="13.5" thickBot="1" x14ac:dyDescent="0.25">
      <c r="A5" s="352"/>
      <c r="B5" s="352"/>
      <c r="C5" s="352"/>
      <c r="D5" s="352"/>
      <c r="E5" s="353"/>
    </row>
    <row r="6" spans="1:14" s="4" customFormat="1" ht="12.75" customHeight="1" x14ac:dyDescent="0.2">
      <c r="A6" s="318" t="s">
        <v>72</v>
      </c>
      <c r="B6" s="312" t="s">
        <v>130</v>
      </c>
      <c r="C6" s="312" t="s">
        <v>76</v>
      </c>
      <c r="D6" s="312" t="s">
        <v>131</v>
      </c>
      <c r="E6" s="147"/>
      <c r="F6" s="3"/>
      <c r="G6" s="3"/>
      <c r="H6" s="3"/>
      <c r="I6" s="3"/>
      <c r="J6" s="3"/>
    </row>
    <row r="7" spans="1:14" s="4" customFormat="1" ht="28.5" customHeight="1" thickBot="1" x14ac:dyDescent="0.25">
      <c r="A7" s="319"/>
      <c r="B7" s="313"/>
      <c r="C7" s="313"/>
      <c r="D7" s="313"/>
      <c r="E7" s="3"/>
      <c r="F7" s="3"/>
      <c r="G7" s="3"/>
      <c r="H7" s="3"/>
      <c r="I7" s="3"/>
      <c r="J7" s="3"/>
    </row>
    <row r="8" spans="1:14" s="4" customFormat="1" x14ac:dyDescent="0.2">
      <c r="A8" s="31" t="s">
        <v>74</v>
      </c>
      <c r="B8" s="119">
        <v>1228647.5199999998</v>
      </c>
      <c r="C8" s="120">
        <v>27.504549671138804</v>
      </c>
      <c r="D8" s="123">
        <v>3238422.6000000006</v>
      </c>
      <c r="E8" s="7"/>
      <c r="F8" s="7"/>
      <c r="G8" s="7"/>
      <c r="H8" s="7"/>
      <c r="I8" s="7"/>
      <c r="J8" s="7"/>
      <c r="K8" s="7"/>
      <c r="L8" s="7"/>
      <c r="M8" s="7"/>
      <c r="N8" s="7"/>
    </row>
    <row r="9" spans="1:14" s="4" customFormat="1" x14ac:dyDescent="0.2">
      <c r="A9" s="32" t="s">
        <v>92</v>
      </c>
      <c r="B9" s="122">
        <v>70621.63</v>
      </c>
      <c r="C9" s="123">
        <v>2.7002935100061993</v>
      </c>
      <c r="D9" s="123">
        <v>2544709.9900000002</v>
      </c>
      <c r="E9" s="7"/>
      <c r="F9" s="7"/>
      <c r="G9" s="7"/>
      <c r="H9" s="7"/>
      <c r="I9" s="7"/>
      <c r="J9" s="7"/>
      <c r="K9" s="7"/>
      <c r="L9" s="7"/>
      <c r="M9" s="7"/>
      <c r="N9" s="7"/>
    </row>
    <row r="10" spans="1:14" s="4" customFormat="1" x14ac:dyDescent="0.2">
      <c r="A10" s="32" t="s">
        <v>95</v>
      </c>
      <c r="B10" s="122"/>
      <c r="C10" s="123">
        <v>0</v>
      </c>
      <c r="D10" s="123">
        <v>566417.81000000006</v>
      </c>
      <c r="E10" s="7"/>
      <c r="F10" s="7"/>
      <c r="G10" s="7"/>
      <c r="H10" s="7"/>
      <c r="I10" s="7"/>
      <c r="J10" s="7"/>
      <c r="K10" s="7"/>
      <c r="L10" s="7"/>
      <c r="M10" s="7"/>
      <c r="N10" s="7"/>
    </row>
    <row r="11" spans="1:14" s="4" customFormat="1" x14ac:dyDescent="0.2">
      <c r="A11" s="32" t="s">
        <v>77</v>
      </c>
      <c r="B11" s="122">
        <v>10681</v>
      </c>
      <c r="C11" s="123">
        <v>2.9317875073572606</v>
      </c>
      <c r="D11" s="123">
        <v>353635.99</v>
      </c>
      <c r="E11" s="7"/>
      <c r="F11" s="7"/>
      <c r="G11" s="7"/>
      <c r="H11" s="7"/>
      <c r="I11" s="7"/>
      <c r="J11" s="7"/>
      <c r="K11" s="7"/>
      <c r="L11" s="7"/>
      <c r="M11" s="7"/>
      <c r="N11" s="7"/>
    </row>
    <row r="12" spans="1:14" s="4" customFormat="1" x14ac:dyDescent="0.2">
      <c r="A12" s="32" t="s">
        <v>78</v>
      </c>
      <c r="B12" s="122">
        <v>423220.39</v>
      </c>
      <c r="C12" s="123">
        <v>11.764171382643497</v>
      </c>
      <c r="D12" s="123">
        <v>3174316.3699999996</v>
      </c>
      <c r="E12" s="7"/>
      <c r="F12" s="7"/>
      <c r="G12" s="7"/>
      <c r="H12" s="7"/>
      <c r="I12" s="7"/>
      <c r="J12" s="7"/>
      <c r="K12" s="7"/>
      <c r="L12" s="7"/>
      <c r="M12" s="7"/>
      <c r="N12" s="7"/>
    </row>
    <row r="13" spans="1:14" s="4" customFormat="1" x14ac:dyDescent="0.2">
      <c r="A13" s="32" t="s">
        <v>79</v>
      </c>
      <c r="B13" s="122">
        <v>851837.1</v>
      </c>
      <c r="C13" s="123">
        <v>17.690010121513801</v>
      </c>
      <c r="D13" s="123">
        <v>3963519.6699999995</v>
      </c>
      <c r="E13" s="7"/>
      <c r="F13" s="7"/>
      <c r="G13" s="7"/>
      <c r="H13" s="7"/>
      <c r="I13" s="7"/>
      <c r="J13" s="7"/>
      <c r="K13" s="7"/>
      <c r="L13" s="7"/>
      <c r="M13" s="7"/>
      <c r="N13" s="7"/>
    </row>
    <row r="14" spans="1:14" s="4" customFormat="1" x14ac:dyDescent="0.2">
      <c r="A14" s="32" t="s">
        <v>80</v>
      </c>
      <c r="B14" s="122">
        <v>713867.3</v>
      </c>
      <c r="C14" s="123">
        <v>36.855169678462403</v>
      </c>
      <c r="D14" s="123">
        <v>1223085.6599999999</v>
      </c>
      <c r="E14" s="7"/>
      <c r="F14" s="7"/>
      <c r="G14" s="7"/>
      <c r="H14" s="7"/>
      <c r="I14" s="7"/>
      <c r="J14" s="7"/>
      <c r="K14" s="7"/>
      <c r="L14" s="7"/>
      <c r="M14" s="7"/>
      <c r="N14" s="7"/>
    </row>
    <row r="15" spans="1:14" s="4" customFormat="1" x14ac:dyDescent="0.2">
      <c r="A15" s="32" t="s">
        <v>0</v>
      </c>
      <c r="B15" s="122">
        <v>81508.039999999994</v>
      </c>
      <c r="C15" s="123">
        <v>18.598014589673003</v>
      </c>
      <c r="D15" s="123">
        <v>356754.01</v>
      </c>
      <c r="E15" s="7"/>
      <c r="F15" s="7"/>
      <c r="G15" s="7"/>
      <c r="H15" s="7"/>
      <c r="I15" s="7"/>
      <c r="J15" s="7"/>
      <c r="K15" s="7"/>
      <c r="L15" s="7"/>
      <c r="M15" s="7"/>
      <c r="N15" s="7"/>
    </row>
    <row r="16" spans="1:14" s="4" customFormat="1" x14ac:dyDescent="0.2">
      <c r="A16" s="32" t="s">
        <v>81</v>
      </c>
      <c r="B16" s="122">
        <v>349970.6</v>
      </c>
      <c r="C16" s="123">
        <v>58.881177442516076</v>
      </c>
      <c r="D16" s="123">
        <v>244396.93000000005</v>
      </c>
      <c r="E16" s="7"/>
      <c r="F16" s="7"/>
      <c r="G16" s="7"/>
      <c r="H16" s="7"/>
      <c r="I16" s="7"/>
      <c r="J16" s="7"/>
      <c r="K16" s="7"/>
      <c r="L16" s="7"/>
      <c r="M16" s="7"/>
      <c r="N16" s="7"/>
    </row>
    <row r="17" spans="1:14" s="4" customFormat="1" x14ac:dyDescent="0.2">
      <c r="A17" s="32" t="s">
        <v>97</v>
      </c>
      <c r="B17" s="122">
        <v>67719.88</v>
      </c>
      <c r="C17" s="123">
        <v>5.3447474779921418</v>
      </c>
      <c r="D17" s="123">
        <v>1199316.2200000002</v>
      </c>
      <c r="E17" s="7"/>
      <c r="F17" s="7"/>
      <c r="G17" s="7"/>
      <c r="H17" s="7"/>
      <c r="I17" s="7"/>
      <c r="J17" s="7"/>
      <c r="K17" s="7"/>
      <c r="L17" s="7"/>
      <c r="M17" s="7"/>
      <c r="N17" s="7"/>
    </row>
    <row r="18" spans="1:14" s="4" customFormat="1" x14ac:dyDescent="0.2">
      <c r="A18" s="32" t="s">
        <v>94</v>
      </c>
      <c r="B18" s="122">
        <v>108351.90000000001</v>
      </c>
      <c r="C18" s="123">
        <v>3.9720502630373136</v>
      </c>
      <c r="D18" s="123">
        <v>2619506.33</v>
      </c>
      <c r="E18" s="7"/>
      <c r="F18" s="7"/>
      <c r="G18" s="7"/>
      <c r="H18" s="7"/>
      <c r="I18" s="7"/>
      <c r="J18" s="7"/>
      <c r="K18" s="7"/>
      <c r="L18" s="7"/>
      <c r="M18" s="7"/>
      <c r="N18" s="7"/>
    </row>
    <row r="19" spans="1:14" s="4" customFormat="1" x14ac:dyDescent="0.2">
      <c r="A19" s="32" t="s">
        <v>90</v>
      </c>
      <c r="B19" s="122">
        <v>205632</v>
      </c>
      <c r="C19" s="123">
        <v>10.076275531959745</v>
      </c>
      <c r="D19" s="123">
        <v>1835122.04</v>
      </c>
      <c r="E19" s="7"/>
      <c r="F19" s="7"/>
      <c r="G19" s="7"/>
      <c r="H19" s="7"/>
      <c r="I19" s="7"/>
      <c r="J19" s="7"/>
      <c r="K19" s="7"/>
      <c r="L19" s="7"/>
      <c r="M19" s="7"/>
      <c r="N19" s="7"/>
    </row>
    <row r="20" spans="1:14" s="4" customFormat="1" x14ac:dyDescent="0.2">
      <c r="A20" s="32" t="s">
        <v>75</v>
      </c>
      <c r="B20" s="122">
        <v>9522.7000000000007</v>
      </c>
      <c r="C20" s="123">
        <v>4.2858679700373958</v>
      </c>
      <c r="D20" s="123">
        <v>212665.66573066229</v>
      </c>
      <c r="E20" s="7"/>
      <c r="F20" s="7"/>
      <c r="G20" s="7"/>
      <c r="H20" s="7"/>
      <c r="I20" s="7"/>
      <c r="J20" s="7"/>
      <c r="K20" s="7"/>
      <c r="L20" s="7"/>
      <c r="M20" s="7"/>
      <c r="N20" s="7"/>
    </row>
    <row r="21" spans="1:14" s="4" customFormat="1" x14ac:dyDescent="0.2">
      <c r="A21" s="32" t="s">
        <v>82</v>
      </c>
      <c r="B21" s="122">
        <v>76916.850000000006</v>
      </c>
      <c r="C21" s="123">
        <v>24.735902394280643</v>
      </c>
      <c r="D21" s="123">
        <v>234035.42</v>
      </c>
      <c r="E21" s="7"/>
      <c r="F21" s="7"/>
      <c r="G21" s="7"/>
      <c r="H21" s="7"/>
      <c r="I21" s="7"/>
      <c r="J21" s="7"/>
      <c r="K21" s="7"/>
      <c r="L21" s="7"/>
      <c r="M21" s="7"/>
      <c r="N21" s="7"/>
    </row>
    <row r="22" spans="1:14" s="4" customFormat="1" x14ac:dyDescent="0.2">
      <c r="A22" s="32" t="s">
        <v>91</v>
      </c>
      <c r="B22" s="122">
        <v>78025</v>
      </c>
      <c r="C22" s="123">
        <v>15.865638810502274</v>
      </c>
      <c r="D22" s="123">
        <v>413761.06</v>
      </c>
      <c r="E22" s="7"/>
      <c r="F22" s="7"/>
      <c r="G22" s="7"/>
      <c r="H22" s="7"/>
      <c r="I22" s="7"/>
      <c r="J22" s="7"/>
      <c r="K22" s="7"/>
      <c r="L22" s="7"/>
      <c r="M22" s="7"/>
      <c r="N22" s="7"/>
    </row>
    <row r="23" spans="1:14" s="4" customFormat="1" x14ac:dyDescent="0.2">
      <c r="A23" s="32" t="s">
        <v>105</v>
      </c>
      <c r="B23" s="122">
        <v>56148.66</v>
      </c>
      <c r="C23" s="123">
        <v>7.2875025485776845</v>
      </c>
      <c r="D23" s="123">
        <v>714330.11</v>
      </c>
      <c r="E23" s="7"/>
      <c r="F23" s="7"/>
      <c r="G23" s="7"/>
      <c r="H23" s="7"/>
      <c r="I23" s="7"/>
      <c r="J23" s="7"/>
      <c r="K23" s="7"/>
      <c r="L23" s="7"/>
      <c r="M23" s="7"/>
      <c r="N23" s="7"/>
    </row>
    <row r="24" spans="1:14" s="4" customFormat="1" x14ac:dyDescent="0.2">
      <c r="A24" s="32" t="s">
        <v>84</v>
      </c>
      <c r="B24" s="122">
        <v>67638.81</v>
      </c>
      <c r="C24" s="123">
        <v>13.22714316195805</v>
      </c>
      <c r="D24" s="123">
        <v>443724.9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4400309.38</v>
      </c>
      <c r="C26" s="126">
        <v>15.863813527114859</v>
      </c>
      <c r="D26" s="125">
        <v>23337720.775730658</v>
      </c>
      <c r="E26" s="11"/>
      <c r="F26" s="7"/>
      <c r="G26" s="7"/>
      <c r="H26" s="7"/>
      <c r="I26" s="7"/>
      <c r="J26" s="7"/>
      <c r="K26" s="7"/>
      <c r="L26" s="7"/>
      <c r="M26" s="7"/>
      <c r="N26" s="7"/>
    </row>
    <row r="27" spans="1:14" s="4" customFormat="1" ht="17.25" customHeight="1" x14ac:dyDescent="0.2">
      <c r="A27" s="314"/>
      <c r="B27" s="314"/>
      <c r="C27" s="314"/>
      <c r="D27" s="314"/>
      <c r="E27" s="38"/>
    </row>
    <row r="28" spans="1:14" x14ac:dyDescent="0.2">
      <c r="A28" s="322"/>
      <c r="B28" s="322"/>
      <c r="C28" s="322"/>
      <c r="D28" s="322"/>
    </row>
    <row r="31" spans="1:14" s="154" customFormat="1" ht="15" customHeight="1" x14ac:dyDescent="0.25">
      <c r="A31" s="339" t="s">
        <v>254</v>
      </c>
      <c r="B31" s="339"/>
      <c r="C31" s="339"/>
      <c r="D31" s="339"/>
      <c r="E31" s="339"/>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8" t="s">
        <v>72</v>
      </c>
      <c r="B33" s="312" t="s">
        <v>197</v>
      </c>
      <c r="C33" s="312" t="s">
        <v>86</v>
      </c>
      <c r="D33" s="312" t="s">
        <v>196</v>
      </c>
      <c r="E33" s="312" t="s">
        <v>85</v>
      </c>
      <c r="F33" s="147"/>
      <c r="G33" s="147"/>
      <c r="H33" s="3"/>
      <c r="I33" s="3"/>
      <c r="J33" s="3"/>
      <c r="K33" s="3"/>
    </row>
    <row r="34" spans="1:15" s="4" customFormat="1" ht="28.5" customHeight="1" thickBot="1" x14ac:dyDescent="0.25">
      <c r="A34" s="319"/>
      <c r="B34" s="313"/>
      <c r="C34" s="313"/>
      <c r="D34" s="313"/>
      <c r="E34" s="313"/>
      <c r="F34" s="3"/>
      <c r="G34" s="3"/>
      <c r="H34" s="3"/>
      <c r="I34" s="3"/>
      <c r="J34" s="3"/>
      <c r="K34" s="3"/>
    </row>
    <row r="35" spans="1:15" s="4" customFormat="1" x14ac:dyDescent="0.2">
      <c r="A35" s="31" t="s">
        <v>74</v>
      </c>
      <c r="B35" s="98">
        <v>634348.76</v>
      </c>
      <c r="C35" s="258">
        <v>0.54205089250453964</v>
      </c>
      <c r="D35" s="98">
        <v>594298.97</v>
      </c>
      <c r="E35" s="258">
        <v>0.18447754281571171</v>
      </c>
      <c r="F35" s="7"/>
      <c r="G35" s="7"/>
      <c r="H35" s="7"/>
      <c r="I35" s="7"/>
      <c r="J35" s="7"/>
      <c r="K35" s="7"/>
      <c r="L35" s="7"/>
      <c r="M35" s="7"/>
      <c r="N35" s="7"/>
      <c r="O35" s="7"/>
    </row>
    <row r="36" spans="1:15" s="4" customFormat="1" x14ac:dyDescent="0.2">
      <c r="A36" s="32" t="s">
        <v>92</v>
      </c>
      <c r="B36" s="223">
        <v>70621.63</v>
      </c>
      <c r="C36" s="256">
        <v>6.7518803390203219E-2</v>
      </c>
      <c r="D36" s="102"/>
      <c r="E36" s="259"/>
      <c r="F36" s="7"/>
      <c r="G36" s="7"/>
      <c r="H36" s="7"/>
      <c r="I36" s="7"/>
      <c r="J36" s="7"/>
      <c r="K36" s="7"/>
      <c r="L36" s="7"/>
      <c r="M36" s="7"/>
      <c r="N36" s="7"/>
      <c r="O36" s="7"/>
    </row>
    <row r="37" spans="1:15" s="4" customFormat="1" x14ac:dyDescent="0.2">
      <c r="A37" s="32" t="s">
        <v>95</v>
      </c>
      <c r="B37" s="223"/>
      <c r="C37" s="256">
        <v>0</v>
      </c>
      <c r="D37" s="102"/>
      <c r="E37" s="259">
        <v>0</v>
      </c>
      <c r="F37" s="7"/>
      <c r="G37" s="7"/>
      <c r="H37" s="7"/>
      <c r="I37" s="7"/>
      <c r="J37" s="7"/>
      <c r="K37" s="7"/>
      <c r="L37" s="7"/>
      <c r="M37" s="7"/>
      <c r="N37" s="7"/>
      <c r="O37" s="7"/>
    </row>
    <row r="38" spans="1:15" s="4" customFormat="1" x14ac:dyDescent="0.2">
      <c r="A38" s="32" t="s">
        <v>176</v>
      </c>
      <c r="B38" s="102">
        <v>10681</v>
      </c>
      <c r="C38" s="259">
        <v>0.248099276276917</v>
      </c>
      <c r="D38" s="102"/>
      <c r="E38" s="259">
        <v>0</v>
      </c>
      <c r="F38" s="7"/>
      <c r="G38" s="7"/>
      <c r="H38" s="7"/>
      <c r="I38" s="7"/>
      <c r="J38" s="7"/>
      <c r="K38" s="7"/>
      <c r="L38" s="7"/>
      <c r="M38" s="7"/>
      <c r="N38" s="7"/>
      <c r="O38" s="7"/>
    </row>
    <row r="39" spans="1:15" s="4" customFormat="1" x14ac:dyDescent="0.2">
      <c r="A39" s="32" t="s">
        <v>78</v>
      </c>
      <c r="B39" s="102">
        <v>252936.74</v>
      </c>
      <c r="C39" s="256">
        <v>0.30824329281296653</v>
      </c>
      <c r="D39" s="102">
        <v>170283.65</v>
      </c>
      <c r="E39" s="259">
        <v>6.2052110557378387E-2</v>
      </c>
      <c r="F39" s="7"/>
      <c r="G39" s="7"/>
      <c r="H39" s="7"/>
      <c r="I39" s="7"/>
      <c r="J39" s="7"/>
      <c r="K39" s="7"/>
      <c r="L39" s="7"/>
      <c r="M39" s="7"/>
      <c r="N39" s="7"/>
      <c r="O39" s="7"/>
    </row>
    <row r="40" spans="1:15" s="4" customFormat="1" x14ac:dyDescent="0.2">
      <c r="A40" s="32" t="s">
        <v>93</v>
      </c>
      <c r="B40" s="102">
        <v>737230.9</v>
      </c>
      <c r="C40" s="259">
        <v>0.43008164324904546</v>
      </c>
      <c r="D40" s="102">
        <v>114606.2</v>
      </c>
      <c r="E40" s="259">
        <v>3.7046631621888787E-2</v>
      </c>
      <c r="F40" s="7"/>
      <c r="G40" s="7"/>
      <c r="H40" s="7"/>
      <c r="I40" s="7"/>
      <c r="J40" s="7"/>
      <c r="K40" s="7"/>
      <c r="L40" s="7"/>
      <c r="M40" s="7"/>
      <c r="N40" s="7"/>
      <c r="O40" s="7"/>
    </row>
    <row r="41" spans="1:15" s="4" customFormat="1" x14ac:dyDescent="0.2">
      <c r="A41" s="32" t="s">
        <v>80</v>
      </c>
      <c r="B41" s="223">
        <v>255862.00000000003</v>
      </c>
      <c r="C41" s="256">
        <v>0.57465698506208973</v>
      </c>
      <c r="D41" s="102">
        <v>458005.3</v>
      </c>
      <c r="E41" s="259">
        <v>0.30837122097882502</v>
      </c>
      <c r="F41" s="7"/>
      <c r="G41" s="7"/>
      <c r="H41" s="7"/>
      <c r="I41" s="7"/>
      <c r="J41" s="7"/>
      <c r="K41" s="7"/>
      <c r="L41" s="7"/>
      <c r="M41" s="7"/>
      <c r="N41" s="7"/>
      <c r="O41" s="7"/>
    </row>
    <row r="42" spans="1:15" s="4" customFormat="1" x14ac:dyDescent="0.2">
      <c r="A42" s="32" t="s">
        <v>0</v>
      </c>
      <c r="B42" s="102">
        <v>48393.02</v>
      </c>
      <c r="C42" s="259">
        <v>0.33521509141765182</v>
      </c>
      <c r="D42" s="102">
        <v>33115.019999999997</v>
      </c>
      <c r="E42" s="259">
        <v>0.11267522715258539</v>
      </c>
      <c r="F42" s="7"/>
      <c r="G42" s="7"/>
      <c r="H42" s="7"/>
      <c r="I42" s="7"/>
      <c r="J42" s="7"/>
      <c r="K42" s="7"/>
      <c r="L42" s="7"/>
      <c r="M42" s="7"/>
      <c r="N42" s="7"/>
      <c r="O42" s="7"/>
    </row>
    <row r="43" spans="1:15" s="4" customFormat="1" x14ac:dyDescent="0.2">
      <c r="A43" s="32" t="s">
        <v>81</v>
      </c>
      <c r="B43" s="102">
        <v>338594</v>
      </c>
      <c r="C43" s="259">
        <v>0.7809015495174042</v>
      </c>
      <c r="D43" s="102">
        <v>11376</v>
      </c>
      <c r="E43" s="259">
        <v>7.0762559887854778E-2</v>
      </c>
      <c r="F43" s="7"/>
      <c r="G43" s="7"/>
      <c r="H43" s="7"/>
      <c r="I43" s="7"/>
      <c r="J43" s="7"/>
      <c r="K43" s="7"/>
      <c r="L43" s="7"/>
      <c r="M43" s="7"/>
      <c r="N43" s="7"/>
      <c r="O43" s="7"/>
    </row>
    <row r="44" spans="1:15" s="4" customFormat="1" x14ac:dyDescent="0.2">
      <c r="A44" s="32" t="s">
        <v>97</v>
      </c>
      <c r="B44" s="102">
        <v>63259.880000000005</v>
      </c>
      <c r="C44" s="259">
        <v>0.15678100185381619</v>
      </c>
      <c r="D44" s="102">
        <v>4460</v>
      </c>
      <c r="E44" s="259">
        <v>5.2356736970846987E-3</v>
      </c>
      <c r="F44" s="7"/>
      <c r="G44" s="7"/>
      <c r="H44" s="7"/>
      <c r="I44" s="7"/>
      <c r="J44" s="7"/>
      <c r="K44" s="7"/>
      <c r="L44" s="7"/>
      <c r="M44" s="7"/>
      <c r="N44" s="7"/>
      <c r="O44" s="7"/>
    </row>
    <row r="45" spans="1:15" s="4" customFormat="1" x14ac:dyDescent="0.2">
      <c r="A45" s="32" t="s">
        <v>94</v>
      </c>
      <c r="B45" s="102">
        <v>67620.66</v>
      </c>
      <c r="C45" s="259">
        <v>0.36797755805031485</v>
      </c>
      <c r="D45" s="102">
        <v>40731.240000000005</v>
      </c>
      <c r="E45" s="259">
        <v>1.6014037195351608E-2</v>
      </c>
      <c r="F45" s="7"/>
      <c r="G45" s="7"/>
      <c r="H45" s="7"/>
      <c r="I45" s="7"/>
      <c r="J45" s="7"/>
      <c r="K45" s="7"/>
      <c r="L45" s="7"/>
      <c r="M45" s="7"/>
      <c r="N45" s="7"/>
      <c r="O45" s="7"/>
    </row>
    <row r="46" spans="1:15" s="4" customFormat="1" x14ac:dyDescent="0.2">
      <c r="A46" s="32" t="s">
        <v>90</v>
      </c>
      <c r="B46" s="223">
        <v>19299</v>
      </c>
      <c r="C46" s="256">
        <v>0.63834896542417008</v>
      </c>
      <c r="D46" s="105">
        <v>186332</v>
      </c>
      <c r="E46" s="259">
        <v>9.3145119192904927E-2</v>
      </c>
      <c r="F46" s="7"/>
      <c r="G46" s="7"/>
      <c r="H46" s="7"/>
      <c r="I46" s="7"/>
      <c r="J46" s="7"/>
      <c r="K46" s="7"/>
      <c r="L46" s="7"/>
      <c r="M46" s="7"/>
      <c r="N46" s="7"/>
      <c r="O46" s="7"/>
    </row>
    <row r="47" spans="1:15" s="4" customFormat="1" x14ac:dyDescent="0.2">
      <c r="A47" s="32" t="s">
        <v>75</v>
      </c>
      <c r="B47" s="223">
        <v>482.34</v>
      </c>
      <c r="C47" s="256">
        <v>3.6839119850559619E-2</v>
      </c>
      <c r="D47" s="102">
        <v>9040.36</v>
      </c>
      <c r="E47" s="259">
        <v>4.3527421760143167E-2</v>
      </c>
      <c r="F47" s="7"/>
      <c r="G47" s="7"/>
      <c r="H47" s="7"/>
      <c r="I47" s="7"/>
      <c r="J47" s="7"/>
      <c r="K47" s="7"/>
      <c r="L47" s="7"/>
      <c r="M47" s="7"/>
      <c r="N47" s="7"/>
      <c r="O47" s="7"/>
    </row>
    <row r="48" spans="1:15" s="4" customFormat="1" x14ac:dyDescent="0.2">
      <c r="A48" s="32" t="s">
        <v>82</v>
      </c>
      <c r="B48" s="102">
        <v>76608.66</v>
      </c>
      <c r="C48" s="259">
        <v>0.37097239693329187</v>
      </c>
      <c r="D48" s="102">
        <v>308.19</v>
      </c>
      <c r="E48" s="259">
        <v>2.9507520116362831E-3</v>
      </c>
      <c r="F48" s="7"/>
      <c r="G48" s="7"/>
      <c r="H48" s="7"/>
      <c r="I48" s="7"/>
      <c r="J48" s="7"/>
      <c r="K48" s="7"/>
      <c r="L48" s="7"/>
      <c r="M48" s="7"/>
      <c r="N48" s="7"/>
      <c r="O48" s="7"/>
    </row>
    <row r="49" spans="1:15" s="4" customFormat="1" x14ac:dyDescent="0.2">
      <c r="A49" s="32" t="s">
        <v>91</v>
      </c>
      <c r="B49" s="223">
        <v>51201</v>
      </c>
      <c r="C49" s="256">
        <v>0.22514962122273335</v>
      </c>
      <c r="D49" s="102">
        <v>26823</v>
      </c>
      <c r="E49" s="259">
        <v>9.785455914903432E-2</v>
      </c>
      <c r="F49" s="7"/>
      <c r="G49" s="7"/>
      <c r="H49" s="7"/>
      <c r="I49" s="7"/>
      <c r="J49" s="7"/>
      <c r="K49" s="7"/>
      <c r="L49" s="7"/>
      <c r="M49" s="7"/>
      <c r="N49" s="7"/>
      <c r="O49" s="7"/>
    </row>
    <row r="50" spans="1:15" s="4" customFormat="1" x14ac:dyDescent="0.2">
      <c r="A50" s="32" t="s">
        <v>105</v>
      </c>
      <c r="B50" s="102">
        <v>32752.27</v>
      </c>
      <c r="C50" s="259">
        <v>0.10952325357975408</v>
      </c>
      <c r="D50" s="102">
        <v>23396.39</v>
      </c>
      <c r="E50" s="259"/>
      <c r="F50" s="7"/>
      <c r="G50" s="7"/>
      <c r="H50" s="7"/>
      <c r="I50" s="7"/>
      <c r="J50" s="7"/>
      <c r="K50" s="7"/>
      <c r="L50" s="7"/>
      <c r="M50" s="7"/>
      <c r="N50" s="7"/>
      <c r="O50" s="7"/>
    </row>
    <row r="51" spans="1:15" s="4" customFormat="1" x14ac:dyDescent="0.2">
      <c r="A51" s="32" t="s">
        <v>84</v>
      </c>
      <c r="B51" s="223">
        <v>57281.31</v>
      </c>
      <c r="C51" s="256">
        <v>0.38499802934321331</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2717173.17</v>
      </c>
      <c r="C53" s="261">
        <v>0.3652452194546647</v>
      </c>
      <c r="D53" s="125">
        <v>1683133.8199999998</v>
      </c>
      <c r="E53" s="257">
        <v>8.3521064426068214E-2</v>
      </c>
      <c r="F53" s="11"/>
      <c r="G53" s="7"/>
      <c r="H53" s="7"/>
      <c r="I53" s="7"/>
      <c r="J53" s="7"/>
      <c r="K53" s="7"/>
      <c r="L53" s="7"/>
      <c r="M53" s="7"/>
      <c r="N53" s="7"/>
      <c r="O53" s="7"/>
    </row>
    <row r="54" spans="1:15" s="4" customFormat="1" ht="17.25" customHeight="1" x14ac:dyDescent="0.2">
      <c r="A54" s="314"/>
      <c r="B54" s="314"/>
      <c r="C54" s="314"/>
      <c r="D54" s="314"/>
      <c r="E54" s="179"/>
      <c r="F54" s="155"/>
      <c r="G54" s="155"/>
    </row>
    <row r="55" spans="1:15" s="154" customFormat="1" x14ac:dyDescent="0.2">
      <c r="A55" s="322"/>
      <c r="B55" s="322"/>
      <c r="C55" s="322"/>
      <c r="D55" s="322"/>
    </row>
    <row r="58" spans="1:15" s="2" customFormat="1" ht="15" customHeight="1" x14ac:dyDescent="0.25">
      <c r="A58" s="320" t="s">
        <v>255</v>
      </c>
      <c r="B58" s="320"/>
      <c r="C58" s="320"/>
      <c r="D58" s="76"/>
      <c r="E58" s="76"/>
    </row>
    <row r="59" spans="1:15" ht="13.5" thickBot="1" x14ac:dyDescent="0.25"/>
    <row r="60" spans="1:15" ht="28.5" customHeight="1" x14ac:dyDescent="0.2">
      <c r="A60" s="345" t="s">
        <v>186</v>
      </c>
      <c r="B60" s="347" t="s">
        <v>207</v>
      </c>
      <c r="C60" s="349" t="s">
        <v>208</v>
      </c>
    </row>
    <row r="61" spans="1:15" ht="63.75" customHeight="1" thickBot="1" x14ac:dyDescent="0.25">
      <c r="A61" s="346"/>
      <c r="B61" s="348"/>
      <c r="C61" s="350"/>
    </row>
    <row r="62" spans="1:15" x14ac:dyDescent="0.2">
      <c r="A62" s="181" t="s">
        <v>74</v>
      </c>
      <c r="B62" s="182">
        <v>117764</v>
      </c>
      <c r="C62" s="268">
        <v>163539.87</v>
      </c>
    </row>
    <row r="63" spans="1:15" x14ac:dyDescent="0.2">
      <c r="A63" s="184" t="s">
        <v>92</v>
      </c>
      <c r="B63" s="185">
        <v>165</v>
      </c>
      <c r="C63" s="269">
        <v>55904.130000000005</v>
      </c>
    </row>
    <row r="64" spans="1:15" x14ac:dyDescent="0.2">
      <c r="A64" s="184" t="s">
        <v>95</v>
      </c>
      <c r="B64" s="185">
        <v>16887</v>
      </c>
      <c r="C64" s="187">
        <v>0</v>
      </c>
    </row>
    <row r="65" spans="1:3" x14ac:dyDescent="0.2">
      <c r="A65" s="184" t="s">
        <v>77</v>
      </c>
      <c r="B65" s="185">
        <v>315</v>
      </c>
      <c r="C65" s="269">
        <v>17671.03</v>
      </c>
    </row>
    <row r="66" spans="1:3" x14ac:dyDescent="0.2">
      <c r="A66" s="184" t="s">
        <v>78</v>
      </c>
      <c r="B66" s="185">
        <v>0</v>
      </c>
      <c r="C66" s="187">
        <v>51443.69</v>
      </c>
    </row>
    <row r="67" spans="1:3" x14ac:dyDescent="0.2">
      <c r="A67" s="184" t="s">
        <v>93</v>
      </c>
      <c r="B67" s="185">
        <v>11285</v>
      </c>
      <c r="C67" s="269">
        <v>694493.44</v>
      </c>
    </row>
    <row r="68" spans="1:3" x14ac:dyDescent="0.2">
      <c r="A68" s="184" t="s">
        <v>80</v>
      </c>
      <c r="B68" s="185">
        <v>1779</v>
      </c>
      <c r="C68" s="269">
        <v>180837.42</v>
      </c>
    </row>
    <row r="69" spans="1:3" x14ac:dyDescent="0.2">
      <c r="A69" s="184" t="s">
        <v>0</v>
      </c>
      <c r="B69" s="185">
        <v>0</v>
      </c>
      <c r="C69" s="187">
        <v>0</v>
      </c>
    </row>
    <row r="70" spans="1:3" x14ac:dyDescent="0.2">
      <c r="A70" s="184" t="s">
        <v>81</v>
      </c>
      <c r="B70" s="185">
        <v>13631</v>
      </c>
      <c r="C70" s="269">
        <v>248267.5</v>
      </c>
    </row>
    <row r="71" spans="1:3" x14ac:dyDescent="0.2">
      <c r="A71" s="184" t="s">
        <v>97</v>
      </c>
      <c r="B71" s="185">
        <v>0</v>
      </c>
      <c r="C71" s="269">
        <v>1218.75</v>
      </c>
    </row>
    <row r="72" spans="1:3" x14ac:dyDescent="0.2">
      <c r="A72" s="184" t="s">
        <v>94</v>
      </c>
      <c r="B72" s="185">
        <v>1487</v>
      </c>
      <c r="C72" s="269">
        <v>51718.959999999992</v>
      </c>
    </row>
    <row r="73" spans="1:3" x14ac:dyDescent="0.2">
      <c r="A73" s="184" t="s">
        <v>90</v>
      </c>
      <c r="B73" s="185">
        <v>27561</v>
      </c>
      <c r="C73" s="269">
        <v>154393.86379999999</v>
      </c>
    </row>
    <row r="74" spans="1:3" x14ac:dyDescent="0.2">
      <c r="A74" s="184" t="s">
        <v>75</v>
      </c>
      <c r="B74" s="185">
        <v>0</v>
      </c>
      <c r="C74" s="187">
        <v>0</v>
      </c>
    </row>
    <row r="75" spans="1:3" x14ac:dyDescent="0.2">
      <c r="A75" s="184" t="s">
        <v>82</v>
      </c>
      <c r="B75" s="185">
        <v>208</v>
      </c>
      <c r="C75" s="269">
        <v>71868.31</v>
      </c>
    </row>
    <row r="76" spans="1:3" x14ac:dyDescent="0.2">
      <c r="A76" s="184" t="s">
        <v>91</v>
      </c>
      <c r="B76" s="185">
        <v>224</v>
      </c>
      <c r="C76" s="269">
        <v>78126.05</v>
      </c>
    </row>
    <row r="77" spans="1:3" x14ac:dyDescent="0.2">
      <c r="A77" s="184" t="s">
        <v>105</v>
      </c>
      <c r="B77" s="185">
        <v>2787</v>
      </c>
      <c r="C77" s="269">
        <v>27537.370000000003</v>
      </c>
    </row>
    <row r="78" spans="1:3" x14ac:dyDescent="0.2">
      <c r="A78" s="184" t="s">
        <v>84</v>
      </c>
      <c r="B78" s="185">
        <v>0</v>
      </c>
      <c r="C78" s="269">
        <v>0</v>
      </c>
    </row>
    <row r="79" spans="1:3" ht="13.5" thickBot="1" x14ac:dyDescent="0.25">
      <c r="A79" s="188"/>
      <c r="B79" s="189"/>
      <c r="C79" s="270"/>
    </row>
    <row r="80" spans="1:3" ht="13.5" thickBot="1" x14ac:dyDescent="0.25">
      <c r="A80" s="191" t="s">
        <v>73</v>
      </c>
      <c r="B80" s="192">
        <v>194093</v>
      </c>
      <c r="C80" s="193">
        <v>1797020.3838</v>
      </c>
    </row>
    <row r="83" spans="1:256" s="2" customFormat="1" ht="15" x14ac:dyDescent="0.25">
      <c r="A83" s="321" t="s">
        <v>256</v>
      </c>
      <c r="B83" s="321"/>
      <c r="C83" s="321"/>
    </row>
    <row r="84" spans="1:256" ht="13.5" thickBot="1" x14ac:dyDescent="0.25"/>
    <row r="85" spans="1:256" customFormat="1" ht="87.75" customHeight="1" thickBot="1" x14ac:dyDescent="0.25">
      <c r="A85" s="194" t="s">
        <v>262</v>
      </c>
      <c r="B85" s="195" t="s">
        <v>263</v>
      </c>
      <c r="C85" s="196" t="s">
        <v>188</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47</v>
      </c>
      <c r="C86" s="199">
        <v>63</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12</v>
      </c>
      <c r="C87" s="201">
        <v>32</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2</v>
      </c>
      <c r="C88" s="201">
        <v>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6</v>
      </c>
      <c r="C89" s="201">
        <v>13</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33</v>
      </c>
      <c r="C90" s="201">
        <v>43</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17</v>
      </c>
      <c r="C91" s="201">
        <v>93</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174</v>
      </c>
      <c r="C92" s="201">
        <v>160</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111</v>
      </c>
      <c r="C93" s="201">
        <v>87</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14</v>
      </c>
      <c r="C94" s="201">
        <v>40</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90</v>
      </c>
      <c r="C95" s="201">
        <v>78</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3</v>
      </c>
      <c r="C96" s="201">
        <v>1</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115</v>
      </c>
      <c r="C97" s="201">
        <v>279</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4</v>
      </c>
      <c r="C98" s="201">
        <v>4</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10</v>
      </c>
      <c r="C99" s="201">
        <v>23</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27</v>
      </c>
      <c r="C100" s="201">
        <v>124</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13</v>
      </c>
      <c r="C101" s="201">
        <v>32</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4</v>
      </c>
      <c r="C102" s="201">
        <v>12</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thickBot="1" x14ac:dyDescent="0.25">
      <c r="A103" s="202" t="s">
        <v>264</v>
      </c>
      <c r="B103" s="203">
        <v>1</v>
      </c>
      <c r="C103" s="204"/>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91" t="s">
        <v>73</v>
      </c>
      <c r="B104" s="205">
        <f>SUM(B86:B103)</f>
        <v>683</v>
      </c>
      <c r="C104" s="193">
        <f>SUM(C86:C102)</f>
        <v>1087</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x14ac:dyDescent="0.2">
      <c r="A105" s="344"/>
      <c r="B105" s="344"/>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71"/>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25.5" x14ac:dyDescent="0.2">
      <c r="A108" s="208" t="s">
        <v>135</v>
      </c>
      <c r="B108" s="209" t="s">
        <v>257</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v>340</v>
      </c>
    </row>
    <row r="110" spans="1:256" s="154" customFormat="1" x14ac:dyDescent="0.2">
      <c r="A110" s="210" t="s">
        <v>139</v>
      </c>
      <c r="B110" s="211">
        <v>348</v>
      </c>
    </row>
    <row r="111" spans="1:256" s="154" customFormat="1" x14ac:dyDescent="0.2">
      <c r="A111" s="210" t="s">
        <v>140</v>
      </c>
      <c r="B111" s="211">
        <v>155</v>
      </c>
    </row>
    <row r="112" spans="1:256" s="154" customFormat="1" x14ac:dyDescent="0.2">
      <c r="A112" s="210" t="s">
        <v>138</v>
      </c>
      <c r="B112" s="211">
        <v>159</v>
      </c>
    </row>
    <row r="113" spans="1:2" s="154" customFormat="1" x14ac:dyDescent="0.2">
      <c r="A113" s="210" t="s">
        <v>141</v>
      </c>
      <c r="B113" s="211">
        <v>48</v>
      </c>
    </row>
    <row r="114" spans="1:2" s="154" customFormat="1" x14ac:dyDescent="0.2">
      <c r="A114" s="210" t="s">
        <v>216</v>
      </c>
      <c r="B114" s="211">
        <v>33</v>
      </c>
    </row>
    <row r="115" spans="1:2" s="154" customFormat="1" x14ac:dyDescent="0.2">
      <c r="A115" s="210" t="s">
        <v>89</v>
      </c>
      <c r="B115" s="211">
        <v>2</v>
      </c>
    </row>
    <row r="116" spans="1:2" s="154" customFormat="1" x14ac:dyDescent="0.2">
      <c r="A116" s="262" t="s">
        <v>6</v>
      </c>
      <c r="B116" s="211">
        <v>2</v>
      </c>
    </row>
    <row r="117" spans="1:2" s="154" customFormat="1" ht="15" x14ac:dyDescent="0.25">
      <c r="A117" s="212" t="s">
        <v>73</v>
      </c>
      <c r="B117" s="272">
        <v>1087</v>
      </c>
    </row>
    <row r="118" spans="1:2" s="154" customFormat="1" x14ac:dyDescent="0.2">
      <c r="A118" s="215"/>
    </row>
    <row r="119" spans="1:2" s="154" customFormat="1" x14ac:dyDescent="0.2">
      <c r="A119" s="214"/>
    </row>
    <row r="120" spans="1:2" s="154" customFormat="1" ht="25.5" x14ac:dyDescent="0.2">
      <c r="A120" s="208" t="s">
        <v>133</v>
      </c>
      <c r="B120" s="209" t="s">
        <v>271</v>
      </c>
    </row>
    <row r="121" spans="1:2" s="154" customFormat="1" x14ac:dyDescent="0.2">
      <c r="A121" s="216" t="s">
        <v>265</v>
      </c>
      <c r="B121" s="211">
        <v>78</v>
      </c>
    </row>
    <row r="122" spans="1:2" s="154" customFormat="1" x14ac:dyDescent="0.2">
      <c r="A122" s="216" t="s">
        <v>266</v>
      </c>
      <c r="B122" s="211">
        <v>204</v>
      </c>
    </row>
    <row r="123" spans="1:2" s="154" customFormat="1" x14ac:dyDescent="0.2">
      <c r="A123" s="216" t="s">
        <v>247</v>
      </c>
      <c r="B123" s="211">
        <v>6</v>
      </c>
    </row>
    <row r="124" spans="1:2" s="154" customFormat="1" x14ac:dyDescent="0.2">
      <c r="A124" s="217" t="s">
        <v>267</v>
      </c>
      <c r="B124" s="211">
        <v>15</v>
      </c>
    </row>
    <row r="125" spans="1:2" s="154" customFormat="1" x14ac:dyDescent="0.2">
      <c r="A125" s="218" t="s">
        <v>249</v>
      </c>
      <c r="B125" s="211">
        <v>72</v>
      </c>
    </row>
    <row r="126" spans="1:2" s="154" customFormat="1" x14ac:dyDescent="0.2">
      <c r="A126" s="218" t="s">
        <v>268</v>
      </c>
      <c r="B126" s="211">
        <v>193</v>
      </c>
    </row>
    <row r="127" spans="1:2" s="154" customFormat="1" x14ac:dyDescent="0.2">
      <c r="A127" s="217" t="s">
        <v>269</v>
      </c>
      <c r="B127" s="211">
        <v>9</v>
      </c>
    </row>
    <row r="128" spans="1:2" s="154" customFormat="1" x14ac:dyDescent="0.2">
      <c r="A128" s="216" t="s">
        <v>251</v>
      </c>
      <c r="B128" s="211">
        <v>81</v>
      </c>
    </row>
    <row r="129" spans="1:2" s="154" customFormat="1" x14ac:dyDescent="0.2">
      <c r="A129" s="218" t="s">
        <v>270</v>
      </c>
      <c r="B129" s="211">
        <v>25</v>
      </c>
    </row>
    <row r="130" spans="1:2" s="154" customFormat="1" x14ac:dyDescent="0.2">
      <c r="A130" s="219" t="s">
        <v>73</v>
      </c>
      <c r="B130" s="220">
        <f>SUM(B121:B129)</f>
        <v>683</v>
      </c>
    </row>
  </sheetData>
  <mergeCells count="23">
    <mergeCell ref="A83:C83"/>
    <mergeCell ref="A105:B105"/>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 ref="D6:D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IV130"/>
  <sheetViews>
    <sheetView view="pageBreakPreview" topLeftCell="A91" zoomScale="75" zoomScaleNormal="75" zoomScaleSheetLayoutView="75" workbookViewId="0">
      <selection activeCell="C108" sqref="C108"/>
    </sheetView>
  </sheetViews>
  <sheetFormatPr baseColWidth="10" defaultRowHeight="12.75" x14ac:dyDescent="0.2"/>
  <cols>
    <col min="1" max="1" width="32.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4" ht="18" x14ac:dyDescent="0.25">
      <c r="A2" s="351" t="s">
        <v>167</v>
      </c>
      <c r="B2" s="351"/>
      <c r="C2" s="351"/>
      <c r="D2" s="351"/>
      <c r="E2" s="351"/>
      <c r="F2" s="36"/>
      <c r="G2" s="36"/>
      <c r="H2" s="36"/>
      <c r="I2" s="36"/>
      <c r="J2" s="36"/>
    </row>
    <row r="4" spans="1:14" ht="15" customHeight="1" x14ac:dyDescent="0.25">
      <c r="A4" s="354" t="s">
        <v>258</v>
      </c>
      <c r="B4" s="354"/>
      <c r="C4" s="354"/>
      <c r="D4" s="354"/>
      <c r="E4" s="222"/>
      <c r="F4" s="221"/>
      <c r="G4" s="221"/>
      <c r="H4" s="221"/>
      <c r="I4" s="221"/>
      <c r="J4" s="221"/>
      <c r="K4" s="221"/>
    </row>
    <row r="5" spans="1:14" ht="13.5" thickBot="1" x14ac:dyDescent="0.25">
      <c r="A5" s="352"/>
      <c r="B5" s="352"/>
      <c r="C5" s="352"/>
      <c r="D5" s="352"/>
      <c r="E5" s="353"/>
    </row>
    <row r="6" spans="1:14" s="4" customFormat="1" ht="12.75" customHeight="1" x14ac:dyDescent="0.2">
      <c r="A6" s="318" t="s">
        <v>72</v>
      </c>
      <c r="B6" s="312" t="s">
        <v>130</v>
      </c>
      <c r="C6" s="312" t="s">
        <v>76</v>
      </c>
      <c r="D6" s="312" t="s">
        <v>131</v>
      </c>
      <c r="E6" s="147"/>
      <c r="F6" s="3"/>
      <c r="G6" s="3"/>
      <c r="H6" s="3"/>
      <c r="I6" s="3"/>
      <c r="J6" s="3"/>
    </row>
    <row r="7" spans="1:14" s="4" customFormat="1" ht="28.5" customHeight="1" thickBot="1" x14ac:dyDescent="0.25">
      <c r="A7" s="319"/>
      <c r="B7" s="313"/>
      <c r="C7" s="313"/>
      <c r="D7" s="313"/>
      <c r="E7" s="3"/>
      <c r="F7" s="3"/>
      <c r="G7" s="3"/>
      <c r="H7" s="3"/>
      <c r="I7" s="3"/>
      <c r="J7" s="3"/>
    </row>
    <row r="8" spans="1:14" s="4" customFormat="1" x14ac:dyDescent="0.2">
      <c r="A8" s="31" t="s">
        <v>74</v>
      </c>
      <c r="B8" s="119">
        <v>1243288.79</v>
      </c>
      <c r="C8" s="120">
        <v>27.832309692958212</v>
      </c>
      <c r="D8" s="123">
        <v>3223781.33</v>
      </c>
      <c r="E8" s="7"/>
      <c r="F8" s="7"/>
      <c r="G8" s="7"/>
      <c r="H8" s="7"/>
      <c r="I8" s="7"/>
      <c r="J8" s="7"/>
      <c r="K8" s="7"/>
      <c r="L8" s="7"/>
      <c r="M8" s="7"/>
      <c r="N8" s="7"/>
    </row>
    <row r="9" spans="1:14" s="4" customFormat="1" x14ac:dyDescent="0.2">
      <c r="A9" s="32" t="s">
        <v>92</v>
      </c>
      <c r="B9" s="122">
        <v>76135.789999999994</v>
      </c>
      <c r="C9" s="123">
        <v>2.911133311652462</v>
      </c>
      <c r="D9" s="123">
        <v>2539195.83</v>
      </c>
      <c r="E9" s="7"/>
      <c r="F9" s="7"/>
      <c r="G9" s="7"/>
      <c r="H9" s="7"/>
      <c r="I9" s="7"/>
      <c r="J9" s="7"/>
      <c r="K9" s="7"/>
      <c r="L9" s="7"/>
      <c r="M9" s="7"/>
      <c r="N9" s="7"/>
    </row>
    <row r="10" spans="1:14" s="4" customFormat="1" x14ac:dyDescent="0.2">
      <c r="A10" s="32" t="s">
        <v>95</v>
      </c>
      <c r="B10" s="122"/>
      <c r="C10" s="123">
        <v>0</v>
      </c>
      <c r="D10" s="123">
        <v>566417.81000000006</v>
      </c>
      <c r="E10" s="7"/>
      <c r="F10" s="7"/>
      <c r="G10" s="7"/>
      <c r="H10" s="7"/>
      <c r="I10" s="7"/>
      <c r="J10" s="7"/>
      <c r="K10" s="7"/>
      <c r="L10" s="7"/>
      <c r="M10" s="7"/>
      <c r="N10" s="7"/>
    </row>
    <row r="11" spans="1:14" s="4" customFormat="1" x14ac:dyDescent="0.2">
      <c r="A11" s="32" t="s">
        <v>77</v>
      </c>
      <c r="B11" s="122">
        <v>12476.36</v>
      </c>
      <c r="C11" s="123">
        <v>3.4245891194917921</v>
      </c>
      <c r="D11" s="123">
        <v>351840.63</v>
      </c>
      <c r="E11" s="7"/>
      <c r="F11" s="7"/>
      <c r="G11" s="7"/>
      <c r="H11" s="7"/>
      <c r="I11" s="7"/>
      <c r="J11" s="7"/>
      <c r="K11" s="7"/>
      <c r="L11" s="7"/>
      <c r="M11" s="7"/>
      <c r="N11" s="7"/>
    </row>
    <row r="12" spans="1:14" s="4" customFormat="1" x14ac:dyDescent="0.2">
      <c r="A12" s="32" t="s">
        <v>78</v>
      </c>
      <c r="B12" s="122">
        <v>560762.46</v>
      </c>
      <c r="C12" s="123">
        <v>15.587400418946658</v>
      </c>
      <c r="D12" s="123">
        <v>3036774.3</v>
      </c>
      <c r="E12" s="7"/>
      <c r="F12" s="7"/>
      <c r="G12" s="7"/>
      <c r="H12" s="7"/>
      <c r="I12" s="7"/>
      <c r="J12" s="7"/>
      <c r="K12" s="7"/>
      <c r="L12" s="7"/>
      <c r="M12" s="7"/>
      <c r="N12" s="7"/>
    </row>
    <row r="13" spans="1:14" s="4" customFormat="1" x14ac:dyDescent="0.2">
      <c r="A13" s="32" t="s">
        <v>79</v>
      </c>
      <c r="B13" s="122">
        <v>875418.89999999991</v>
      </c>
      <c r="C13" s="123">
        <v>18.17973084474071</v>
      </c>
      <c r="D13" s="123">
        <v>3939937.8699999996</v>
      </c>
      <c r="E13" s="7"/>
      <c r="F13" s="7"/>
      <c r="G13" s="7"/>
      <c r="H13" s="7"/>
      <c r="I13" s="7"/>
      <c r="J13" s="7"/>
      <c r="K13" s="7"/>
      <c r="L13" s="7"/>
      <c r="M13" s="7"/>
      <c r="N13" s="7"/>
    </row>
    <row r="14" spans="1:14" s="4" customFormat="1" x14ac:dyDescent="0.2">
      <c r="A14" s="32" t="s">
        <v>80</v>
      </c>
      <c r="B14" s="122">
        <v>772092.65999999992</v>
      </c>
      <c r="C14" s="123">
        <v>38.444539779987807</v>
      </c>
      <c r="D14" s="123">
        <v>1236235.8683646717</v>
      </c>
      <c r="E14" s="7"/>
      <c r="F14" s="7"/>
      <c r="G14" s="7"/>
      <c r="H14" s="7"/>
      <c r="I14" s="7"/>
      <c r="J14" s="7"/>
      <c r="K14" s="7"/>
      <c r="L14" s="7"/>
      <c r="M14" s="7"/>
      <c r="N14" s="7"/>
    </row>
    <row r="15" spans="1:14" s="4" customFormat="1" x14ac:dyDescent="0.2">
      <c r="A15" s="32" t="s">
        <v>0</v>
      </c>
      <c r="B15" s="122">
        <v>76994.899999999994</v>
      </c>
      <c r="C15" s="123">
        <v>17.568233434768079</v>
      </c>
      <c r="D15" s="123">
        <v>361267.15</v>
      </c>
      <c r="E15" s="7"/>
      <c r="F15" s="7"/>
      <c r="G15" s="7"/>
      <c r="H15" s="7"/>
      <c r="I15" s="7"/>
      <c r="J15" s="7"/>
      <c r="K15" s="7"/>
      <c r="L15" s="7"/>
      <c r="M15" s="7"/>
      <c r="N15" s="7"/>
    </row>
    <row r="16" spans="1:14" s="4" customFormat="1" x14ac:dyDescent="0.2">
      <c r="A16" s="32" t="s">
        <v>81</v>
      </c>
      <c r="B16" s="122">
        <v>309074.8</v>
      </c>
      <c r="C16" s="123">
        <v>52.000794289151592</v>
      </c>
      <c r="D16" s="123">
        <v>285290.73657504265</v>
      </c>
      <c r="E16" s="7"/>
      <c r="F16" s="7"/>
      <c r="G16" s="7"/>
      <c r="H16" s="7"/>
      <c r="I16" s="7"/>
      <c r="J16" s="7"/>
      <c r="K16" s="7"/>
      <c r="L16" s="7"/>
      <c r="M16" s="7"/>
      <c r="N16" s="7"/>
    </row>
    <row r="17" spans="1:14" s="4" customFormat="1" x14ac:dyDescent="0.2">
      <c r="A17" s="32" t="s">
        <v>97</v>
      </c>
      <c r="B17" s="122">
        <v>74158.95</v>
      </c>
      <c r="C17" s="123">
        <v>5.8529468892007097</v>
      </c>
      <c r="D17" s="123">
        <v>1192877.1500000001</v>
      </c>
      <c r="E17" s="7"/>
      <c r="F17" s="7"/>
      <c r="G17" s="7"/>
      <c r="H17" s="7"/>
      <c r="I17" s="7"/>
      <c r="J17" s="7"/>
      <c r="K17" s="7"/>
      <c r="L17" s="7"/>
      <c r="M17" s="7"/>
      <c r="N17" s="7"/>
    </row>
    <row r="18" spans="1:14" s="4" customFormat="1" x14ac:dyDescent="0.2">
      <c r="A18" s="32" t="s">
        <v>94</v>
      </c>
      <c r="B18" s="122">
        <v>119601.51999999999</v>
      </c>
      <c r="C18" s="123">
        <v>4.3844477944148874</v>
      </c>
      <c r="D18" s="123">
        <v>2608256.71</v>
      </c>
      <c r="E18" s="7"/>
      <c r="F18" s="7"/>
      <c r="G18" s="7"/>
      <c r="H18" s="7"/>
      <c r="I18" s="7"/>
      <c r="J18" s="7"/>
      <c r="K18" s="7"/>
      <c r="L18" s="7"/>
      <c r="M18" s="7"/>
      <c r="N18" s="7"/>
    </row>
    <row r="19" spans="1:14" s="4" customFormat="1" x14ac:dyDescent="0.2">
      <c r="A19" s="32" t="s">
        <v>90</v>
      </c>
      <c r="B19" s="122">
        <v>205632</v>
      </c>
      <c r="C19" s="123">
        <v>10.076275531959745</v>
      </c>
      <c r="D19" s="123">
        <v>1835122.04</v>
      </c>
      <c r="E19" s="7"/>
      <c r="F19" s="7"/>
      <c r="G19" s="7"/>
      <c r="H19" s="7"/>
      <c r="I19" s="7"/>
      <c r="J19" s="7"/>
      <c r="K19" s="7"/>
      <c r="L19" s="7"/>
      <c r="M19" s="7"/>
      <c r="N19" s="7"/>
    </row>
    <row r="20" spans="1:14" s="4" customFormat="1" x14ac:dyDescent="0.2">
      <c r="A20" s="32" t="s">
        <v>75</v>
      </c>
      <c r="B20" s="122">
        <v>10401.44</v>
      </c>
      <c r="C20" s="123">
        <v>4.6813612251006296</v>
      </c>
      <c r="D20" s="123">
        <v>211786.9257306623</v>
      </c>
      <c r="E20" s="7"/>
      <c r="F20" s="7"/>
      <c r="G20" s="7"/>
      <c r="H20" s="7"/>
      <c r="I20" s="7"/>
      <c r="J20" s="7"/>
      <c r="K20" s="7"/>
      <c r="L20" s="7"/>
      <c r="M20" s="7"/>
      <c r="N20" s="7"/>
    </row>
    <row r="21" spans="1:14" s="4" customFormat="1" x14ac:dyDescent="0.2">
      <c r="A21" s="32" t="s">
        <v>82</v>
      </c>
      <c r="B21" s="122">
        <v>84008.3</v>
      </c>
      <c r="C21" s="123">
        <v>27.01646140097321</v>
      </c>
      <c r="D21" s="123">
        <v>226943.97000000003</v>
      </c>
      <c r="E21" s="7"/>
      <c r="F21" s="7"/>
      <c r="G21" s="7"/>
      <c r="H21" s="7"/>
      <c r="I21" s="7"/>
      <c r="J21" s="7"/>
      <c r="K21" s="7"/>
      <c r="L21" s="7"/>
      <c r="M21" s="7"/>
      <c r="N21" s="7"/>
    </row>
    <row r="22" spans="1:14" s="4" customFormat="1" x14ac:dyDescent="0.2">
      <c r="A22" s="32" t="s">
        <v>91</v>
      </c>
      <c r="B22" s="122">
        <v>78207.81</v>
      </c>
      <c r="C22" s="123">
        <v>15.902811478633616</v>
      </c>
      <c r="D22" s="123">
        <v>413578.25</v>
      </c>
      <c r="E22" s="7"/>
      <c r="F22" s="7"/>
      <c r="G22" s="7"/>
      <c r="H22" s="7"/>
      <c r="I22" s="7"/>
      <c r="J22" s="7"/>
      <c r="K22" s="7"/>
      <c r="L22" s="7"/>
      <c r="M22" s="7"/>
      <c r="N22" s="7"/>
    </row>
    <row r="23" spans="1:14" s="4" customFormat="1" x14ac:dyDescent="0.2">
      <c r="A23" s="32" t="s">
        <v>105</v>
      </c>
      <c r="B23" s="122">
        <v>45791</v>
      </c>
      <c r="C23" s="123">
        <v>5.9431877662248889</v>
      </c>
      <c r="D23" s="123">
        <v>724687.77</v>
      </c>
      <c r="E23" s="7"/>
      <c r="F23" s="7"/>
      <c r="G23" s="7"/>
      <c r="H23" s="7"/>
      <c r="I23" s="7"/>
      <c r="J23" s="7"/>
      <c r="K23" s="7"/>
      <c r="L23" s="7"/>
      <c r="M23" s="7"/>
      <c r="N23" s="7"/>
    </row>
    <row r="24" spans="1:14" s="4" customFormat="1" x14ac:dyDescent="0.2">
      <c r="A24" s="32" t="s">
        <v>84</v>
      </c>
      <c r="B24" s="122">
        <v>67638.81</v>
      </c>
      <c r="C24" s="123">
        <v>13.22714316195805</v>
      </c>
      <c r="D24" s="123">
        <v>443724.9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4611684.4899999993</v>
      </c>
      <c r="C26" s="126">
        <v>16.583183640553482</v>
      </c>
      <c r="D26" s="125">
        <v>23197719.240670372</v>
      </c>
      <c r="E26" s="11"/>
      <c r="F26" s="7"/>
      <c r="G26" s="7"/>
      <c r="H26" s="7"/>
      <c r="I26" s="7"/>
      <c r="J26" s="7"/>
      <c r="K26" s="7"/>
      <c r="L26" s="7"/>
      <c r="M26" s="7"/>
      <c r="N26" s="7"/>
    </row>
    <row r="27" spans="1:14" s="4" customFormat="1" ht="17.25" customHeight="1" x14ac:dyDescent="0.2">
      <c r="A27" s="314"/>
      <c r="B27" s="314"/>
      <c r="C27" s="314"/>
      <c r="D27" s="314"/>
      <c r="E27" s="38"/>
    </row>
    <row r="28" spans="1:14" x14ac:dyDescent="0.2">
      <c r="A28" s="322"/>
      <c r="B28" s="322"/>
      <c r="C28" s="322"/>
      <c r="D28" s="322"/>
    </row>
    <row r="31" spans="1:14" s="154" customFormat="1" ht="15" customHeight="1" x14ac:dyDescent="0.25">
      <c r="A31" s="339" t="s">
        <v>259</v>
      </c>
      <c r="B31" s="339"/>
      <c r="C31" s="339"/>
      <c r="D31" s="339"/>
      <c r="E31" s="339"/>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8" t="s">
        <v>72</v>
      </c>
      <c r="B33" s="312" t="s">
        <v>197</v>
      </c>
      <c r="C33" s="312" t="s">
        <v>86</v>
      </c>
      <c r="D33" s="312" t="s">
        <v>196</v>
      </c>
      <c r="E33" s="312" t="s">
        <v>85</v>
      </c>
      <c r="F33" s="147"/>
      <c r="G33" s="147"/>
      <c r="H33" s="3"/>
      <c r="I33" s="3"/>
      <c r="J33" s="3"/>
      <c r="K33" s="3"/>
    </row>
    <row r="34" spans="1:15" s="4" customFormat="1" ht="28.5" customHeight="1" thickBot="1" x14ac:dyDescent="0.25">
      <c r="A34" s="319"/>
      <c r="B34" s="313"/>
      <c r="C34" s="313"/>
      <c r="D34" s="313"/>
      <c r="E34" s="313"/>
      <c r="F34" s="3"/>
      <c r="G34" s="3"/>
      <c r="H34" s="3"/>
      <c r="I34" s="3"/>
      <c r="J34" s="3"/>
      <c r="K34" s="3"/>
    </row>
    <row r="35" spans="1:15" s="4" customFormat="1" x14ac:dyDescent="0.2">
      <c r="A35" s="31" t="s">
        <v>74</v>
      </c>
      <c r="B35" s="98">
        <v>654899.33999999985</v>
      </c>
      <c r="C35" s="258">
        <v>0.55961135913252802</v>
      </c>
      <c r="D35" s="98">
        <v>588389.53</v>
      </c>
      <c r="E35" s="258">
        <v>0.18264318161764861</v>
      </c>
      <c r="F35" s="7"/>
      <c r="G35" s="7"/>
      <c r="H35" s="7"/>
      <c r="I35" s="7"/>
      <c r="J35" s="7"/>
      <c r="K35" s="7"/>
      <c r="L35" s="7"/>
      <c r="M35" s="7"/>
      <c r="N35" s="7"/>
      <c r="O35" s="7"/>
    </row>
    <row r="36" spans="1:15" s="4" customFormat="1" x14ac:dyDescent="0.2">
      <c r="A36" s="32" t="s">
        <v>92</v>
      </c>
      <c r="B36" s="223">
        <v>76135.789999999994</v>
      </c>
      <c r="C36" s="256">
        <v>7.2790693672289908E-2</v>
      </c>
      <c r="D36" s="102"/>
      <c r="E36" s="259"/>
      <c r="F36" s="7"/>
      <c r="G36" s="7"/>
      <c r="H36" s="7"/>
      <c r="I36" s="7"/>
      <c r="J36" s="7"/>
      <c r="K36" s="7"/>
      <c r="L36" s="7"/>
      <c r="M36" s="7"/>
      <c r="N36" s="7"/>
      <c r="O36" s="7"/>
    </row>
    <row r="37" spans="1:15" s="4" customFormat="1" x14ac:dyDescent="0.2">
      <c r="A37" s="32" t="s">
        <v>95</v>
      </c>
      <c r="B37" s="223"/>
      <c r="C37" s="256">
        <v>0</v>
      </c>
      <c r="D37" s="102"/>
      <c r="E37" s="259">
        <v>0</v>
      </c>
      <c r="F37" s="7"/>
      <c r="G37" s="7"/>
      <c r="H37" s="7"/>
      <c r="I37" s="7"/>
      <c r="J37" s="7"/>
      <c r="K37" s="7"/>
      <c r="L37" s="7"/>
      <c r="M37" s="7"/>
      <c r="N37" s="7"/>
      <c r="O37" s="7"/>
    </row>
    <row r="38" spans="1:15" s="4" customFormat="1" x14ac:dyDescent="0.2">
      <c r="A38" s="32" t="s">
        <v>176</v>
      </c>
      <c r="B38" s="102">
        <v>12433.59</v>
      </c>
      <c r="C38" s="259">
        <v>0.28880860223985694</v>
      </c>
      <c r="D38" s="102">
        <v>42.77</v>
      </c>
      <c r="E38" s="259">
        <v>1.3334702842285936E-4</v>
      </c>
      <c r="F38" s="7"/>
      <c r="G38" s="7"/>
      <c r="H38" s="7"/>
      <c r="I38" s="7"/>
      <c r="J38" s="7"/>
      <c r="K38" s="7"/>
      <c r="L38" s="7"/>
      <c r="M38" s="7"/>
      <c r="N38" s="7"/>
      <c r="O38" s="7"/>
    </row>
    <row r="39" spans="1:15" s="4" customFormat="1" x14ac:dyDescent="0.2">
      <c r="A39" s="32" t="s">
        <v>78</v>
      </c>
      <c r="B39" s="102">
        <v>330469.77999999997</v>
      </c>
      <c r="C39" s="256">
        <v>0.40272952502818143</v>
      </c>
      <c r="D39" s="102">
        <v>230292.52</v>
      </c>
      <c r="E39" s="259">
        <v>8.3919606559862164E-2</v>
      </c>
      <c r="F39" s="7"/>
      <c r="G39" s="7"/>
      <c r="H39" s="7"/>
      <c r="I39" s="7"/>
      <c r="J39" s="7"/>
      <c r="K39" s="7"/>
      <c r="L39" s="7"/>
      <c r="M39" s="7"/>
      <c r="N39" s="7"/>
      <c r="O39" s="7"/>
    </row>
    <row r="40" spans="1:15" s="4" customFormat="1" x14ac:dyDescent="0.2">
      <c r="A40" s="32" t="s">
        <v>93</v>
      </c>
      <c r="B40" s="102">
        <v>756677.8</v>
      </c>
      <c r="C40" s="259">
        <v>0.44142646711372596</v>
      </c>
      <c r="D40" s="102">
        <v>118741.19999999998</v>
      </c>
      <c r="E40" s="259">
        <v>3.8383276775087384E-2</v>
      </c>
      <c r="F40" s="7"/>
      <c r="G40" s="7"/>
      <c r="H40" s="7"/>
      <c r="I40" s="7"/>
      <c r="J40" s="7"/>
      <c r="K40" s="7"/>
      <c r="L40" s="7"/>
      <c r="M40" s="7"/>
      <c r="N40" s="7"/>
      <c r="O40" s="7"/>
    </row>
    <row r="41" spans="1:15" s="4" customFormat="1" x14ac:dyDescent="0.2">
      <c r="A41" s="32" t="s">
        <v>80</v>
      </c>
      <c r="B41" s="223">
        <v>319813.52</v>
      </c>
      <c r="C41" s="256">
        <v>0.66290165573958226</v>
      </c>
      <c r="D41" s="102">
        <v>452279.04000000004</v>
      </c>
      <c r="E41" s="259">
        <v>0.297673027586216</v>
      </c>
      <c r="F41" s="7"/>
      <c r="G41" s="7"/>
      <c r="H41" s="7"/>
      <c r="I41" s="7"/>
      <c r="J41" s="7"/>
      <c r="K41" s="7"/>
      <c r="L41" s="7"/>
      <c r="M41" s="7"/>
      <c r="N41" s="7"/>
      <c r="O41" s="7"/>
    </row>
    <row r="42" spans="1:15" s="4" customFormat="1" x14ac:dyDescent="0.2">
      <c r="A42" s="32" t="s">
        <v>0</v>
      </c>
      <c r="B42" s="102">
        <v>48393.02</v>
      </c>
      <c r="C42" s="259">
        <v>0.33521509141765182</v>
      </c>
      <c r="D42" s="102">
        <v>28601.9</v>
      </c>
      <c r="E42" s="259">
        <v>9.7319149422091009E-2</v>
      </c>
      <c r="F42" s="7"/>
      <c r="G42" s="7"/>
      <c r="H42" s="7"/>
      <c r="I42" s="7"/>
      <c r="J42" s="7"/>
      <c r="K42" s="7"/>
      <c r="L42" s="7"/>
      <c r="M42" s="7"/>
      <c r="N42" s="7"/>
      <c r="O42" s="7"/>
    </row>
    <row r="43" spans="1:15" s="4" customFormat="1" x14ac:dyDescent="0.2">
      <c r="A43" s="32" t="s">
        <v>81</v>
      </c>
      <c r="B43" s="102">
        <v>297698.3</v>
      </c>
      <c r="C43" s="259">
        <v>0.68658353000554373</v>
      </c>
      <c r="D43" s="102">
        <v>11376.53</v>
      </c>
      <c r="E43" s="259">
        <v>7.0765856666752516E-2</v>
      </c>
      <c r="F43" s="7"/>
      <c r="G43" s="7"/>
      <c r="H43" s="7"/>
      <c r="I43" s="7"/>
      <c r="J43" s="7"/>
      <c r="K43" s="7"/>
      <c r="L43" s="7"/>
      <c r="M43" s="7"/>
      <c r="N43" s="7"/>
      <c r="O43" s="7"/>
    </row>
    <row r="44" spans="1:15" s="4" customFormat="1" x14ac:dyDescent="0.2">
      <c r="A44" s="32" t="s">
        <v>97</v>
      </c>
      <c r="B44" s="102">
        <v>67586.95</v>
      </c>
      <c r="C44" s="259">
        <v>0.16750505586232192</v>
      </c>
      <c r="D44" s="102">
        <v>6572</v>
      </c>
      <c r="E44" s="259">
        <v>7.7149882370494702E-3</v>
      </c>
      <c r="F44" s="7"/>
      <c r="G44" s="7"/>
      <c r="H44" s="7"/>
      <c r="I44" s="7"/>
      <c r="J44" s="7"/>
      <c r="K44" s="7"/>
      <c r="L44" s="7"/>
      <c r="M44" s="7"/>
      <c r="N44" s="7"/>
      <c r="O44" s="7"/>
    </row>
    <row r="45" spans="1:15" s="4" customFormat="1" x14ac:dyDescent="0.2">
      <c r="A45" s="32" t="s">
        <v>94</v>
      </c>
      <c r="B45" s="102">
        <v>78870.149999999994</v>
      </c>
      <c r="C45" s="259">
        <v>0.42919494131027464</v>
      </c>
      <c r="D45" s="102">
        <v>40731.369999999995</v>
      </c>
      <c r="E45" s="259">
        <v>1.6014088306607617E-2</v>
      </c>
      <c r="F45" s="7"/>
      <c r="G45" s="7"/>
      <c r="H45" s="7"/>
      <c r="I45" s="7"/>
      <c r="J45" s="7"/>
      <c r="K45" s="7"/>
      <c r="L45" s="7"/>
      <c r="M45" s="7"/>
      <c r="N45" s="7"/>
      <c r="O45" s="7"/>
    </row>
    <row r="46" spans="1:15" s="4" customFormat="1" x14ac:dyDescent="0.2">
      <c r="A46" s="32" t="s">
        <v>90</v>
      </c>
      <c r="B46" s="223">
        <v>19299</v>
      </c>
      <c r="C46" s="256">
        <v>0.63834896542417008</v>
      </c>
      <c r="D46" s="105">
        <v>186332</v>
      </c>
      <c r="E46" s="259">
        <v>9.3145119192904927E-2</v>
      </c>
      <c r="F46" s="7"/>
      <c r="G46" s="7"/>
      <c r="H46" s="7"/>
      <c r="I46" s="7"/>
      <c r="J46" s="7"/>
      <c r="K46" s="7"/>
      <c r="L46" s="7"/>
      <c r="M46" s="7"/>
      <c r="N46" s="7"/>
      <c r="O46" s="7"/>
    </row>
    <row r="47" spans="1:15" s="4" customFormat="1" x14ac:dyDescent="0.2">
      <c r="A47" s="32" t="s">
        <v>75</v>
      </c>
      <c r="B47" s="223">
        <v>482.34</v>
      </c>
      <c r="C47" s="256">
        <v>3.6839119850559619E-2</v>
      </c>
      <c r="D47" s="102">
        <v>9919.1</v>
      </c>
      <c r="E47" s="259">
        <v>4.775836904515264E-2</v>
      </c>
      <c r="F47" s="7"/>
      <c r="G47" s="7"/>
      <c r="H47" s="7"/>
      <c r="I47" s="7"/>
      <c r="J47" s="7"/>
      <c r="K47" s="7"/>
      <c r="L47" s="7"/>
      <c r="M47" s="7"/>
      <c r="N47" s="7"/>
      <c r="O47" s="7"/>
    </row>
    <row r="48" spans="1:15" s="4" customFormat="1" x14ac:dyDescent="0.2">
      <c r="A48" s="32" t="s">
        <v>82</v>
      </c>
      <c r="B48" s="102">
        <v>83681</v>
      </c>
      <c r="C48" s="259">
        <v>0.40521973818331763</v>
      </c>
      <c r="D48" s="102">
        <v>327.3</v>
      </c>
      <c r="E48" s="259">
        <v>3.1337198916530566E-3</v>
      </c>
      <c r="F48" s="7"/>
      <c r="G48" s="7"/>
      <c r="H48" s="7"/>
      <c r="I48" s="7"/>
      <c r="J48" s="7"/>
      <c r="K48" s="7"/>
      <c r="L48" s="7"/>
      <c r="M48" s="7"/>
      <c r="N48" s="7"/>
      <c r="O48" s="7"/>
    </row>
    <row r="49" spans="1:15" s="4" customFormat="1" x14ac:dyDescent="0.2">
      <c r="A49" s="32" t="s">
        <v>91</v>
      </c>
      <c r="B49" s="223">
        <v>53312.959999999999</v>
      </c>
      <c r="C49" s="256">
        <v>0.23443668581204927</v>
      </c>
      <c r="D49" s="102">
        <v>24894.85</v>
      </c>
      <c r="E49" s="259">
        <v>9.0820362071033708E-2</v>
      </c>
      <c r="F49" s="7"/>
      <c r="G49" s="7"/>
      <c r="H49" s="7"/>
      <c r="I49" s="7"/>
      <c r="J49" s="7"/>
      <c r="K49" s="7"/>
      <c r="L49" s="7"/>
      <c r="M49" s="7"/>
      <c r="N49" s="7"/>
      <c r="O49" s="7"/>
    </row>
    <row r="50" spans="1:15" s="4" customFormat="1" x14ac:dyDescent="0.2">
      <c r="A50" s="32" t="s">
        <v>105</v>
      </c>
      <c r="B50" s="102">
        <v>34373</v>
      </c>
      <c r="C50" s="259">
        <v>0.11494295800861699</v>
      </c>
      <c r="D50" s="102">
        <v>11418</v>
      </c>
      <c r="E50" s="259">
        <v>2.4216025256340593E-2</v>
      </c>
      <c r="F50" s="7"/>
      <c r="G50" s="7"/>
      <c r="H50" s="7"/>
      <c r="I50" s="7"/>
      <c r="J50" s="7"/>
      <c r="K50" s="7"/>
      <c r="L50" s="7"/>
      <c r="M50" s="7"/>
      <c r="N50" s="7"/>
      <c r="O50" s="7"/>
    </row>
    <row r="51" spans="1:15" s="4" customFormat="1" x14ac:dyDescent="0.2">
      <c r="A51" s="32" t="s">
        <v>84</v>
      </c>
      <c r="B51" s="223">
        <v>57281.31</v>
      </c>
      <c r="C51" s="256">
        <v>0.38499802934321337</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2891407.8499999996</v>
      </c>
      <c r="C53" s="261">
        <v>0.38673208703081169</v>
      </c>
      <c r="D53" s="125">
        <v>1720275.61</v>
      </c>
      <c r="E53" s="257">
        <v>8.5219748059142092E-2</v>
      </c>
      <c r="F53" s="11"/>
      <c r="G53" s="7"/>
      <c r="H53" s="7"/>
      <c r="I53" s="7"/>
      <c r="J53" s="7"/>
      <c r="K53" s="7"/>
      <c r="L53" s="7"/>
      <c r="M53" s="7"/>
      <c r="N53" s="7"/>
      <c r="O53" s="7"/>
    </row>
    <row r="54" spans="1:15" s="4" customFormat="1" ht="17.25" customHeight="1" x14ac:dyDescent="0.2">
      <c r="A54" s="314"/>
      <c r="B54" s="314"/>
      <c r="C54" s="314"/>
      <c r="D54" s="314"/>
      <c r="E54" s="179"/>
      <c r="F54" s="155"/>
      <c r="G54" s="155"/>
    </row>
    <row r="55" spans="1:15" s="154" customFormat="1" x14ac:dyDescent="0.2">
      <c r="A55" s="322"/>
      <c r="B55" s="322"/>
      <c r="C55" s="322"/>
      <c r="D55" s="322"/>
    </row>
    <row r="58" spans="1:15" s="2" customFormat="1" ht="15" customHeight="1" x14ac:dyDescent="0.25">
      <c r="A58" s="320" t="s">
        <v>260</v>
      </c>
      <c r="B58" s="320"/>
      <c r="C58" s="320"/>
      <c r="D58" s="76"/>
      <c r="E58" s="76"/>
    </row>
    <row r="59" spans="1:15" ht="13.5" thickBot="1" x14ac:dyDescent="0.25"/>
    <row r="60" spans="1:15" ht="28.5" customHeight="1" x14ac:dyDescent="0.2">
      <c r="A60" s="345" t="s">
        <v>186</v>
      </c>
      <c r="B60" s="347" t="s">
        <v>207</v>
      </c>
      <c r="C60" s="349" t="s">
        <v>208</v>
      </c>
    </row>
    <row r="61" spans="1:15" ht="63.75" customHeight="1" thickBot="1" x14ac:dyDescent="0.25">
      <c r="A61" s="346"/>
      <c r="B61" s="348"/>
      <c r="C61" s="350"/>
    </row>
    <row r="62" spans="1:15" x14ac:dyDescent="0.2">
      <c r="A62" s="181" t="s">
        <v>74</v>
      </c>
      <c r="B62" s="182">
        <v>142521</v>
      </c>
      <c r="C62" s="268">
        <v>193581.39</v>
      </c>
    </row>
    <row r="63" spans="1:15" x14ac:dyDescent="0.2">
      <c r="A63" s="184" t="s">
        <v>92</v>
      </c>
      <c r="B63" s="185">
        <v>165</v>
      </c>
      <c r="C63" s="269">
        <v>58852.380000000005</v>
      </c>
    </row>
    <row r="64" spans="1:15" x14ac:dyDescent="0.2">
      <c r="A64" s="184" t="s">
        <v>95</v>
      </c>
      <c r="B64" s="185">
        <v>17031</v>
      </c>
      <c r="C64" s="187">
        <v>0</v>
      </c>
    </row>
    <row r="65" spans="1:3" x14ac:dyDescent="0.2">
      <c r="A65" s="184" t="s">
        <v>77</v>
      </c>
      <c r="B65" s="185">
        <v>764</v>
      </c>
      <c r="C65" s="269">
        <v>18150.819999999996</v>
      </c>
    </row>
    <row r="66" spans="1:3" x14ac:dyDescent="0.2">
      <c r="A66" s="184" t="s">
        <v>78</v>
      </c>
      <c r="B66" s="185">
        <v>0</v>
      </c>
      <c r="C66" s="187">
        <v>51443.69</v>
      </c>
    </row>
    <row r="67" spans="1:3" x14ac:dyDescent="0.2">
      <c r="A67" s="184" t="s">
        <v>93</v>
      </c>
      <c r="B67" s="185">
        <v>11256</v>
      </c>
      <c r="C67" s="269">
        <v>690226.5</v>
      </c>
    </row>
    <row r="68" spans="1:3" x14ac:dyDescent="0.2">
      <c r="A68" s="184" t="s">
        <v>80</v>
      </c>
      <c r="B68" s="185">
        <v>1875</v>
      </c>
      <c r="C68" s="269">
        <v>208162.4</v>
      </c>
    </row>
    <row r="69" spans="1:3" x14ac:dyDescent="0.2">
      <c r="A69" s="184" t="s">
        <v>0</v>
      </c>
      <c r="B69" s="185">
        <v>0</v>
      </c>
      <c r="C69" s="187">
        <v>0</v>
      </c>
    </row>
    <row r="70" spans="1:3" x14ac:dyDescent="0.2">
      <c r="A70" s="184" t="s">
        <v>81</v>
      </c>
      <c r="B70" s="185">
        <v>16791</v>
      </c>
      <c r="C70" s="269">
        <v>248267.5</v>
      </c>
    </row>
    <row r="71" spans="1:3" x14ac:dyDescent="0.2">
      <c r="A71" s="184" t="s">
        <v>97</v>
      </c>
      <c r="B71" s="185">
        <v>0</v>
      </c>
      <c r="C71" s="269">
        <v>1218.75</v>
      </c>
    </row>
    <row r="72" spans="1:3" x14ac:dyDescent="0.2">
      <c r="A72" s="184" t="s">
        <v>94</v>
      </c>
      <c r="B72" s="185">
        <v>1265</v>
      </c>
      <c r="C72" s="269">
        <v>60914.729999999996</v>
      </c>
    </row>
    <row r="73" spans="1:3" x14ac:dyDescent="0.2">
      <c r="A73" s="184" t="s">
        <v>90</v>
      </c>
      <c r="B73" s="185">
        <v>38735</v>
      </c>
      <c r="C73" s="269">
        <v>157948.66129999998</v>
      </c>
    </row>
    <row r="74" spans="1:3" x14ac:dyDescent="0.2">
      <c r="A74" s="184" t="s">
        <v>75</v>
      </c>
      <c r="B74" s="185">
        <v>0</v>
      </c>
      <c r="C74" s="187">
        <v>0</v>
      </c>
    </row>
    <row r="75" spans="1:3" x14ac:dyDescent="0.2">
      <c r="A75" s="184" t="s">
        <v>82</v>
      </c>
      <c r="B75" s="185">
        <v>208</v>
      </c>
      <c r="C75" s="269">
        <v>71242.783800000005</v>
      </c>
    </row>
    <row r="76" spans="1:3" x14ac:dyDescent="0.2">
      <c r="A76" s="184" t="s">
        <v>91</v>
      </c>
      <c r="B76" s="185">
        <v>287</v>
      </c>
      <c r="C76" s="269">
        <v>78207.820000000007</v>
      </c>
    </row>
    <row r="77" spans="1:3" x14ac:dyDescent="0.2">
      <c r="A77" s="184" t="s">
        <v>105</v>
      </c>
      <c r="B77" s="185">
        <v>4927</v>
      </c>
      <c r="C77" s="269">
        <v>28822.929999999997</v>
      </c>
    </row>
    <row r="78" spans="1:3" x14ac:dyDescent="0.2">
      <c r="A78" s="184" t="s">
        <v>84</v>
      </c>
      <c r="B78" s="185">
        <v>0</v>
      </c>
      <c r="C78" s="269">
        <v>0</v>
      </c>
    </row>
    <row r="79" spans="1:3" ht="13.5" thickBot="1" x14ac:dyDescent="0.25">
      <c r="A79" s="188"/>
      <c r="B79" s="189"/>
      <c r="C79" s="270"/>
    </row>
    <row r="80" spans="1:3" ht="13.5" thickBot="1" x14ac:dyDescent="0.25">
      <c r="A80" s="191" t="s">
        <v>73</v>
      </c>
      <c r="B80" s="192">
        <v>235825</v>
      </c>
      <c r="C80" s="193">
        <v>1867040.3551</v>
      </c>
    </row>
    <row r="83" spans="1:256" s="2" customFormat="1" ht="15" x14ac:dyDescent="0.25">
      <c r="A83" s="321" t="s">
        <v>261</v>
      </c>
      <c r="B83" s="321"/>
      <c r="C83" s="321"/>
    </row>
    <row r="84" spans="1:256" ht="13.5" thickBot="1" x14ac:dyDescent="0.25"/>
    <row r="85" spans="1:256" customFormat="1" ht="87.75" customHeight="1" thickBot="1" x14ac:dyDescent="0.25">
      <c r="A85" s="194" t="s">
        <v>262</v>
      </c>
      <c r="B85" s="195" t="s">
        <v>263</v>
      </c>
      <c r="C85" s="273" t="s">
        <v>273</v>
      </c>
      <c r="D85" s="274" t="s">
        <v>274</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32</v>
      </c>
      <c r="C86" s="275">
        <v>48</v>
      </c>
      <c r="D86" s="199">
        <v>64</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14</v>
      </c>
      <c r="C87" s="276">
        <v>19</v>
      </c>
      <c r="D87" s="201">
        <v>35</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3</v>
      </c>
      <c r="C88" s="276">
        <v>2</v>
      </c>
      <c r="D88" s="201">
        <v>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7</v>
      </c>
      <c r="C89" s="276">
        <v>14</v>
      </c>
      <c r="D89" s="201">
        <v>16</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35</v>
      </c>
      <c r="C90" s="276">
        <v>43</v>
      </c>
      <c r="D90" s="201">
        <v>51</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19</v>
      </c>
      <c r="C91" s="276">
        <v>34</v>
      </c>
      <c r="D91" s="201">
        <v>88</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172</v>
      </c>
      <c r="C92" s="276">
        <v>120</v>
      </c>
      <c r="D92" s="201">
        <v>160</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122</v>
      </c>
      <c r="C93" s="276">
        <v>71</v>
      </c>
      <c r="D93" s="201">
        <v>91</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13</v>
      </c>
      <c r="C94" s="276">
        <v>36</v>
      </c>
      <c r="D94" s="201">
        <v>45</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99</v>
      </c>
      <c r="C95" s="276">
        <v>65</v>
      </c>
      <c r="D95" s="201">
        <v>85</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4</v>
      </c>
      <c r="C96" s="276">
        <v>3</v>
      </c>
      <c r="D96" s="201">
        <v>2</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160</v>
      </c>
      <c r="C97" s="276">
        <v>217</v>
      </c>
      <c r="D97" s="201">
        <v>299</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5</v>
      </c>
      <c r="C98" s="276">
        <v>2</v>
      </c>
      <c r="D98" s="201">
        <v>4</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12</v>
      </c>
      <c r="C99" s="276">
        <v>21</v>
      </c>
      <c r="D99" s="201">
        <v>27</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50</v>
      </c>
      <c r="C100" s="276">
        <v>50</v>
      </c>
      <c r="D100" s="201">
        <v>121</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13</v>
      </c>
      <c r="C101" s="276">
        <v>10</v>
      </c>
      <c r="D101" s="201">
        <v>32</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5</v>
      </c>
      <c r="C102" s="276">
        <v>11</v>
      </c>
      <c r="D102" s="201">
        <v>16</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264</v>
      </c>
      <c r="B103" s="200">
        <v>1</v>
      </c>
      <c r="C103" s="276"/>
      <c r="D103" s="20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84" t="s">
        <v>272</v>
      </c>
      <c r="B104" s="200"/>
      <c r="C104" s="276">
        <v>20</v>
      </c>
      <c r="D104" s="20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3.5" thickBot="1" x14ac:dyDescent="0.25">
      <c r="A105" s="191" t="s">
        <v>73</v>
      </c>
      <c r="B105" s="205">
        <f>SUM(B86:B103)</f>
        <v>766</v>
      </c>
      <c r="C105" s="277">
        <f>SUM(C86:C104)</f>
        <v>786</v>
      </c>
      <c r="D105" s="193">
        <f>SUM(D86:D102)</f>
        <v>1139</v>
      </c>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8" t="s">
        <v>276</v>
      </c>
      <c r="C108" s="209" t="s">
        <v>136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78">
        <v>225</v>
      </c>
      <c r="C109" s="211">
        <v>347</v>
      </c>
    </row>
    <row r="110" spans="1:256" s="154" customFormat="1" x14ac:dyDescent="0.2">
      <c r="A110" s="210" t="s">
        <v>139</v>
      </c>
      <c r="B110" s="278">
        <v>279</v>
      </c>
      <c r="C110" s="211">
        <v>384</v>
      </c>
    </row>
    <row r="111" spans="1:256" s="154" customFormat="1" x14ac:dyDescent="0.2">
      <c r="A111" s="210" t="s">
        <v>140</v>
      </c>
      <c r="B111" s="278">
        <v>129</v>
      </c>
      <c r="C111" s="211">
        <v>148</v>
      </c>
    </row>
    <row r="112" spans="1:256" s="154" customFormat="1" x14ac:dyDescent="0.2">
      <c r="A112" s="210" t="s">
        <v>138</v>
      </c>
      <c r="B112" s="278">
        <v>85</v>
      </c>
      <c r="C112" s="211">
        <v>163</v>
      </c>
    </row>
    <row r="113" spans="1:3" s="154" customFormat="1" x14ac:dyDescent="0.2">
      <c r="A113" s="210" t="s">
        <v>141</v>
      </c>
      <c r="B113" s="278">
        <v>39</v>
      </c>
      <c r="C113" s="211">
        <v>49</v>
      </c>
    </row>
    <row r="114" spans="1:3" s="154" customFormat="1" x14ac:dyDescent="0.2">
      <c r="A114" s="210" t="s">
        <v>216</v>
      </c>
      <c r="B114" s="278">
        <v>23</v>
      </c>
      <c r="C114" s="211">
        <v>42</v>
      </c>
    </row>
    <row r="115" spans="1:3" s="154" customFormat="1" x14ac:dyDescent="0.2">
      <c r="A115" s="210" t="s">
        <v>89</v>
      </c>
      <c r="B115" s="278">
        <v>2</v>
      </c>
      <c r="C115" s="211">
        <v>2</v>
      </c>
    </row>
    <row r="116" spans="1:3" s="154" customFormat="1" x14ac:dyDescent="0.2">
      <c r="A116" s="210" t="s">
        <v>275</v>
      </c>
      <c r="B116" s="278">
        <v>2</v>
      </c>
      <c r="C116" s="211">
        <v>2</v>
      </c>
    </row>
    <row r="117" spans="1:3" s="154" customFormat="1" x14ac:dyDescent="0.2">
      <c r="A117" s="210" t="s">
        <v>6</v>
      </c>
      <c r="B117" s="278">
        <v>2</v>
      </c>
      <c r="C117" s="211">
        <v>2</v>
      </c>
    </row>
    <row r="118" spans="1:3" s="154" customFormat="1" ht="15" x14ac:dyDescent="0.25">
      <c r="A118" s="212" t="s">
        <v>73</v>
      </c>
      <c r="B118" s="279">
        <f>SUM(B109:B117)</f>
        <v>786</v>
      </c>
      <c r="C118" s="272">
        <f>SUM(C109:C117)</f>
        <v>1139</v>
      </c>
    </row>
    <row r="119" spans="1:3" s="154" customFormat="1" x14ac:dyDescent="0.2">
      <c r="A119" s="214"/>
    </row>
    <row r="120" spans="1:3" s="154" customFormat="1" ht="25.5" x14ac:dyDescent="0.2">
      <c r="A120" s="208" t="s">
        <v>133</v>
      </c>
      <c r="B120" s="209" t="s">
        <v>290</v>
      </c>
    </row>
    <row r="121" spans="1:3" s="154" customFormat="1" x14ac:dyDescent="0.2">
      <c r="A121" s="216" t="s">
        <v>265</v>
      </c>
      <c r="B121" s="211">
        <v>129</v>
      </c>
    </row>
    <row r="122" spans="1:3" s="154" customFormat="1" x14ac:dyDescent="0.2">
      <c r="A122" s="216" t="s">
        <v>266</v>
      </c>
      <c r="B122" s="211">
        <v>202</v>
      </c>
    </row>
    <row r="123" spans="1:3" s="154" customFormat="1" x14ac:dyDescent="0.2">
      <c r="A123" s="216" t="s">
        <v>247</v>
      </c>
      <c r="B123" s="211">
        <v>6</v>
      </c>
    </row>
    <row r="124" spans="1:3" s="154" customFormat="1" x14ac:dyDescent="0.2">
      <c r="A124" s="217" t="s">
        <v>267</v>
      </c>
      <c r="B124" s="211">
        <v>14</v>
      </c>
    </row>
    <row r="125" spans="1:3" s="154" customFormat="1" x14ac:dyDescent="0.2">
      <c r="A125" s="218" t="s">
        <v>249</v>
      </c>
      <c r="B125" s="211">
        <v>82</v>
      </c>
    </row>
    <row r="126" spans="1:3" s="154" customFormat="1" x14ac:dyDescent="0.2">
      <c r="A126" s="218" t="s">
        <v>268</v>
      </c>
      <c r="B126" s="211">
        <v>105</v>
      </c>
    </row>
    <row r="127" spans="1:3" s="154" customFormat="1" x14ac:dyDescent="0.2">
      <c r="A127" s="217" t="s">
        <v>269</v>
      </c>
      <c r="B127" s="211">
        <v>0</v>
      </c>
    </row>
    <row r="128" spans="1:3" s="154" customFormat="1" x14ac:dyDescent="0.2">
      <c r="A128" s="216" t="s">
        <v>251</v>
      </c>
      <c r="B128" s="211">
        <v>95</v>
      </c>
    </row>
    <row r="129" spans="1:2" s="154" customFormat="1" x14ac:dyDescent="0.2">
      <c r="A129" s="218" t="s">
        <v>270</v>
      </c>
      <c r="B129" s="211">
        <v>133</v>
      </c>
    </row>
    <row r="130" spans="1:2" s="154" customFormat="1" x14ac:dyDescent="0.2">
      <c r="A130" s="219" t="s">
        <v>73</v>
      </c>
      <c r="B130" s="220">
        <f>SUM(B121:B129)</f>
        <v>766</v>
      </c>
    </row>
  </sheetData>
  <mergeCells count="22">
    <mergeCell ref="A83:C83"/>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 ref="D6:D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V131"/>
  <sheetViews>
    <sheetView view="pageBreakPreview" topLeftCell="A100" zoomScale="75" zoomScaleNormal="75" zoomScaleSheetLayoutView="75" workbookViewId="0">
      <selection activeCell="B108" sqref="B108"/>
    </sheetView>
  </sheetViews>
  <sheetFormatPr baseColWidth="10" defaultRowHeight="12.75" x14ac:dyDescent="0.2"/>
  <cols>
    <col min="1" max="1" width="32.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51" t="s">
        <v>167</v>
      </c>
      <c r="B2" s="351"/>
      <c r="C2" s="351"/>
      <c r="D2" s="351"/>
      <c r="E2" s="351"/>
      <c r="F2" s="36"/>
      <c r="G2" s="36"/>
      <c r="H2" s="36"/>
      <c r="I2" s="36"/>
      <c r="J2" s="36"/>
    </row>
    <row r="4" spans="1:13" ht="15" customHeight="1" x14ac:dyDescent="0.25">
      <c r="A4" s="354" t="s">
        <v>277</v>
      </c>
      <c r="B4" s="354"/>
      <c r="C4" s="354"/>
      <c r="D4" s="354"/>
      <c r="E4" s="222"/>
      <c r="F4" s="221"/>
      <c r="G4" s="221"/>
      <c r="H4" s="221"/>
      <c r="I4" s="221"/>
      <c r="J4" s="221"/>
      <c r="K4" s="221"/>
    </row>
    <row r="5" spans="1:13" ht="13.5" thickBot="1" x14ac:dyDescent="0.25">
      <c r="A5" s="352"/>
      <c r="B5" s="352"/>
      <c r="C5" s="352"/>
      <c r="D5" s="353"/>
      <c r="E5" s="353"/>
    </row>
    <row r="6" spans="1:13" s="4" customFormat="1" ht="12.75" customHeight="1" x14ac:dyDescent="0.2">
      <c r="A6" s="318" t="s">
        <v>72</v>
      </c>
      <c r="B6" s="312" t="s">
        <v>130</v>
      </c>
      <c r="C6" s="333" t="s">
        <v>76</v>
      </c>
      <c r="D6" s="9"/>
      <c r="E6" s="3"/>
      <c r="F6" s="3"/>
      <c r="G6" s="3"/>
      <c r="H6" s="3"/>
      <c r="I6" s="3"/>
    </row>
    <row r="7" spans="1:13" s="4" customFormat="1" ht="28.5" customHeight="1" thickBot="1" x14ac:dyDescent="0.25">
      <c r="A7" s="319"/>
      <c r="B7" s="313"/>
      <c r="C7" s="334"/>
      <c r="D7" s="3"/>
      <c r="E7" s="3"/>
      <c r="F7" s="3"/>
      <c r="G7" s="3"/>
      <c r="H7" s="3"/>
      <c r="I7" s="3"/>
    </row>
    <row r="8" spans="1:13" s="4" customFormat="1" x14ac:dyDescent="0.2">
      <c r="A8" s="31" t="s">
        <v>74</v>
      </c>
      <c r="B8" s="119">
        <v>1261876.75</v>
      </c>
      <c r="C8" s="280">
        <v>28.248420465806344</v>
      </c>
      <c r="D8" s="7"/>
      <c r="E8" s="7"/>
      <c r="F8" s="7"/>
      <c r="G8" s="7"/>
      <c r="H8" s="7"/>
      <c r="I8" s="7"/>
      <c r="J8" s="7"/>
      <c r="K8" s="7"/>
      <c r="L8" s="7"/>
      <c r="M8" s="7"/>
    </row>
    <row r="9" spans="1:13" s="4" customFormat="1" x14ac:dyDescent="0.2">
      <c r="A9" s="32" t="s">
        <v>92</v>
      </c>
      <c r="B9" s="122">
        <v>63800.51999999999</v>
      </c>
      <c r="C9" s="121">
        <v>2.4394810781204099</v>
      </c>
      <c r="D9" s="7"/>
      <c r="E9" s="7"/>
      <c r="F9" s="7"/>
      <c r="G9" s="7"/>
      <c r="H9" s="7"/>
      <c r="I9" s="7"/>
      <c r="J9" s="7"/>
      <c r="K9" s="7"/>
      <c r="L9" s="7"/>
      <c r="M9" s="7"/>
    </row>
    <row r="10" spans="1:13" s="4" customFormat="1" x14ac:dyDescent="0.2">
      <c r="A10" s="32" t="s">
        <v>95</v>
      </c>
      <c r="B10" s="122"/>
      <c r="C10" s="121"/>
      <c r="D10" s="7"/>
      <c r="E10" s="7"/>
      <c r="F10" s="7"/>
      <c r="G10" s="7"/>
      <c r="H10" s="7"/>
      <c r="I10" s="7"/>
      <c r="J10" s="7"/>
      <c r="K10" s="7"/>
      <c r="L10" s="7"/>
      <c r="M10" s="7"/>
    </row>
    <row r="11" spans="1:13" s="4" customFormat="1" x14ac:dyDescent="0.2">
      <c r="A11" s="32" t="s">
        <v>77</v>
      </c>
      <c r="B11" s="122">
        <v>13807.24</v>
      </c>
      <c r="C11" s="121">
        <v>3.7898973638314262</v>
      </c>
      <c r="D11" s="7"/>
      <c r="E11" s="7"/>
      <c r="F11" s="7"/>
      <c r="G11" s="7"/>
      <c r="H11" s="7"/>
      <c r="I11" s="7"/>
      <c r="J11" s="7"/>
      <c r="K11" s="7"/>
      <c r="L11" s="7"/>
      <c r="M11" s="7"/>
    </row>
    <row r="12" spans="1:13" s="4" customFormat="1" x14ac:dyDescent="0.2">
      <c r="A12" s="32" t="s">
        <v>78</v>
      </c>
      <c r="B12" s="122">
        <v>662663.99000000011</v>
      </c>
      <c r="C12" s="121">
        <v>18.419936590168437</v>
      </c>
      <c r="D12" s="7"/>
      <c r="E12" s="7"/>
      <c r="F12" s="7"/>
      <c r="G12" s="7"/>
      <c r="H12" s="7"/>
      <c r="I12" s="7"/>
      <c r="J12" s="7"/>
      <c r="K12" s="7"/>
      <c r="L12" s="7"/>
      <c r="M12" s="7"/>
    </row>
    <row r="13" spans="1:13" s="4" customFormat="1" x14ac:dyDescent="0.2">
      <c r="A13" s="32" t="s">
        <v>79</v>
      </c>
      <c r="B13" s="122">
        <v>896916.99999999988</v>
      </c>
      <c r="C13" s="121">
        <v>18.626179592504002</v>
      </c>
      <c r="D13" s="7"/>
      <c r="E13" s="7"/>
      <c r="F13" s="7"/>
      <c r="G13" s="7"/>
      <c r="H13" s="7"/>
      <c r="I13" s="7"/>
      <c r="J13" s="7"/>
      <c r="K13" s="7"/>
      <c r="L13" s="7"/>
      <c r="M13" s="7"/>
    </row>
    <row r="14" spans="1:13" s="4" customFormat="1" x14ac:dyDescent="0.2">
      <c r="A14" s="32" t="s">
        <v>80</v>
      </c>
      <c r="B14" s="122">
        <v>793037.5</v>
      </c>
      <c r="C14" s="121">
        <v>39.487438872650443</v>
      </c>
      <c r="D14" s="7"/>
      <c r="E14" s="7"/>
      <c r="F14" s="7"/>
      <c r="G14" s="7"/>
      <c r="H14" s="7"/>
      <c r="I14" s="7"/>
      <c r="J14" s="7"/>
      <c r="K14" s="7"/>
      <c r="L14" s="7"/>
      <c r="M14" s="7"/>
    </row>
    <row r="15" spans="1:13" s="4" customFormat="1" x14ac:dyDescent="0.2">
      <c r="A15" s="32" t="s">
        <v>0</v>
      </c>
      <c r="B15" s="122">
        <v>72268.160000000003</v>
      </c>
      <c r="C15" s="121">
        <v>16.489714315898446</v>
      </c>
      <c r="D15" s="7"/>
      <c r="E15" s="7"/>
      <c r="F15" s="7"/>
      <c r="G15" s="7"/>
      <c r="H15" s="7"/>
      <c r="I15" s="7"/>
      <c r="J15" s="7"/>
      <c r="K15" s="7"/>
      <c r="L15" s="7"/>
      <c r="M15" s="7"/>
    </row>
    <row r="16" spans="1:13" s="4" customFormat="1" x14ac:dyDescent="0.2">
      <c r="A16" s="32" t="s">
        <v>81</v>
      </c>
      <c r="B16" s="122">
        <v>343831</v>
      </c>
      <c r="C16" s="121">
        <v>57.84840789748398</v>
      </c>
      <c r="D16" s="7"/>
      <c r="E16" s="7"/>
      <c r="F16" s="7"/>
      <c r="G16" s="7"/>
      <c r="H16" s="7"/>
      <c r="I16" s="7"/>
      <c r="J16" s="7"/>
      <c r="K16" s="7"/>
      <c r="L16" s="7"/>
      <c r="M16" s="7"/>
    </row>
    <row r="17" spans="1:13" s="4" customFormat="1" x14ac:dyDescent="0.2">
      <c r="A17" s="32" t="s">
        <v>97</v>
      </c>
      <c r="B17" s="122">
        <v>80631.89</v>
      </c>
      <c r="C17" s="121">
        <v>6.3638194681272298</v>
      </c>
      <c r="D17" s="7"/>
      <c r="E17" s="7"/>
      <c r="F17" s="7"/>
      <c r="G17" s="7"/>
      <c r="H17" s="7"/>
      <c r="I17" s="7"/>
      <c r="J17" s="7"/>
      <c r="K17" s="7"/>
      <c r="L17" s="7"/>
      <c r="M17" s="7"/>
    </row>
    <row r="18" spans="1:13" s="4" customFormat="1" x14ac:dyDescent="0.2">
      <c r="A18" s="32" t="s">
        <v>94</v>
      </c>
      <c r="B18" s="122">
        <v>138942.92000000001</v>
      </c>
      <c r="C18" s="121">
        <v>5.0934802429230359</v>
      </c>
      <c r="D18" s="7"/>
      <c r="E18" s="7"/>
      <c r="F18" s="7"/>
      <c r="G18" s="7"/>
      <c r="H18" s="7"/>
      <c r="I18" s="7"/>
      <c r="J18" s="7"/>
      <c r="K18" s="7"/>
      <c r="L18" s="7"/>
      <c r="M18" s="7"/>
    </row>
    <row r="19" spans="1:13" s="4" customFormat="1" x14ac:dyDescent="0.2">
      <c r="A19" s="32" t="s">
        <v>90</v>
      </c>
      <c r="B19" s="122">
        <v>212594</v>
      </c>
      <c r="C19" s="121">
        <v>10.417423943945739</v>
      </c>
      <c r="D19" s="7"/>
      <c r="E19" s="7"/>
      <c r="F19" s="7"/>
      <c r="G19" s="7"/>
      <c r="H19" s="7"/>
      <c r="I19" s="7"/>
      <c r="J19" s="7"/>
      <c r="K19" s="7"/>
      <c r="L19" s="7"/>
      <c r="M19" s="7"/>
    </row>
    <row r="20" spans="1:13" s="4" customFormat="1" x14ac:dyDescent="0.2">
      <c r="A20" s="32" t="s">
        <v>75</v>
      </c>
      <c r="B20" s="122">
        <v>11121.93</v>
      </c>
      <c r="C20" s="121">
        <v>5.0056311289863178</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85838.73</v>
      </c>
      <c r="C22" s="121">
        <v>17.45448620483468</v>
      </c>
      <c r="D22" s="7"/>
      <c r="E22" s="7"/>
      <c r="F22" s="7"/>
      <c r="G22" s="7"/>
      <c r="H22" s="7"/>
      <c r="I22" s="7"/>
      <c r="J22" s="7"/>
      <c r="K22" s="7"/>
      <c r="L22" s="7"/>
      <c r="M22" s="7"/>
    </row>
    <row r="23" spans="1:13" s="4" customFormat="1" x14ac:dyDescent="0.2">
      <c r="A23" s="32" t="s">
        <v>105</v>
      </c>
      <c r="B23" s="122">
        <v>14011.55</v>
      </c>
      <c r="C23" s="121">
        <v>1.8185510809077841</v>
      </c>
      <c r="D23" s="7"/>
      <c r="E23" s="7"/>
      <c r="F23" s="7"/>
      <c r="G23" s="7"/>
      <c r="H23" s="7"/>
      <c r="I23" s="7"/>
      <c r="J23" s="7"/>
      <c r="K23" s="7"/>
      <c r="L23" s="7"/>
      <c r="M23" s="7"/>
    </row>
    <row r="24" spans="1:13" s="4" customFormat="1" x14ac:dyDescent="0.2">
      <c r="A24" s="32" t="s">
        <v>84</v>
      </c>
      <c r="B24" s="122">
        <v>67639.81</v>
      </c>
      <c r="C24" s="121">
        <v>13.227338717485447</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v>4804161.96</v>
      </c>
      <c r="C26" s="282">
        <v>17.27531451780678</v>
      </c>
      <c r="D26" s="128"/>
      <c r="E26" s="7"/>
      <c r="F26" s="7"/>
      <c r="G26" s="7"/>
      <c r="H26" s="7"/>
      <c r="I26" s="7"/>
      <c r="J26" s="7"/>
      <c r="K26" s="7"/>
      <c r="L26" s="7"/>
      <c r="M26" s="7"/>
    </row>
    <row r="27" spans="1:13" s="4" customFormat="1" ht="17.25" customHeight="1" x14ac:dyDescent="0.2">
      <c r="A27" s="314"/>
      <c r="B27" s="314"/>
      <c r="C27" s="314"/>
      <c r="D27" s="322"/>
      <c r="E27" s="38"/>
    </row>
    <row r="28" spans="1:13" x14ac:dyDescent="0.2">
      <c r="A28" s="322"/>
      <c r="B28" s="322"/>
      <c r="C28" s="322"/>
      <c r="D28" s="322"/>
    </row>
    <row r="31" spans="1:13" s="154" customFormat="1" ht="15" customHeight="1" x14ac:dyDescent="0.25">
      <c r="A31" s="339" t="s">
        <v>278</v>
      </c>
      <c r="B31" s="339"/>
      <c r="C31" s="339"/>
      <c r="D31" s="339"/>
      <c r="E31" s="339"/>
      <c r="F31" s="156"/>
      <c r="G31" s="156"/>
      <c r="H31" s="153"/>
      <c r="I31" s="153"/>
      <c r="J31" s="153"/>
      <c r="K31" s="153"/>
      <c r="L31" s="153"/>
      <c r="M31" s="153"/>
    </row>
    <row r="32" spans="1:13" s="154" customFormat="1" ht="13.5" thickBot="1" x14ac:dyDescent="0.25">
      <c r="A32" s="175"/>
      <c r="B32" s="175"/>
      <c r="C32" s="175"/>
      <c r="D32" s="175"/>
      <c r="E32" s="175"/>
      <c r="F32" s="176"/>
      <c r="G32" s="176"/>
    </row>
    <row r="33" spans="1:15" s="4" customFormat="1" ht="12.75" customHeight="1" x14ac:dyDescent="0.2">
      <c r="A33" s="318" t="s">
        <v>72</v>
      </c>
      <c r="B33" s="312" t="s">
        <v>197</v>
      </c>
      <c r="C33" s="312" t="s">
        <v>86</v>
      </c>
      <c r="D33" s="312" t="s">
        <v>196</v>
      </c>
      <c r="E33" s="312" t="s">
        <v>85</v>
      </c>
      <c r="F33" s="147"/>
      <c r="G33" s="147"/>
      <c r="H33" s="3"/>
      <c r="I33" s="3"/>
      <c r="J33" s="3"/>
      <c r="K33" s="3"/>
    </row>
    <row r="34" spans="1:15" s="4" customFormat="1" ht="28.5" customHeight="1" thickBot="1" x14ac:dyDescent="0.25">
      <c r="A34" s="319"/>
      <c r="B34" s="313"/>
      <c r="C34" s="313"/>
      <c r="D34" s="313"/>
      <c r="E34" s="313"/>
      <c r="F34" s="3"/>
      <c r="G34" s="3"/>
      <c r="H34" s="3"/>
      <c r="I34" s="3"/>
      <c r="J34" s="3"/>
      <c r="K34" s="3"/>
    </row>
    <row r="35" spans="1:15" s="4" customFormat="1" x14ac:dyDescent="0.2">
      <c r="A35" s="31" t="s">
        <v>74</v>
      </c>
      <c r="B35" s="98">
        <v>783989.86</v>
      </c>
      <c r="C35" s="258">
        <v>0.66991918345912593</v>
      </c>
      <c r="D35" s="98">
        <v>477886.85</v>
      </c>
      <c r="E35" s="258">
        <v>0.14834182167931503</v>
      </c>
      <c r="F35" s="7"/>
      <c r="G35" s="7"/>
      <c r="H35" s="7"/>
      <c r="I35" s="7"/>
      <c r="J35" s="7"/>
      <c r="K35" s="7"/>
      <c r="L35" s="7"/>
      <c r="M35" s="7"/>
      <c r="N35" s="7"/>
      <c r="O35" s="7"/>
    </row>
    <row r="36" spans="1:15" s="4" customFormat="1" x14ac:dyDescent="0.2">
      <c r="A36" s="32" t="s">
        <v>92</v>
      </c>
      <c r="B36" s="223">
        <v>63800.51999999999</v>
      </c>
      <c r="C36" s="256">
        <v>6.0997385164753733E-2</v>
      </c>
      <c r="D36" s="102"/>
      <c r="E36" s="259"/>
      <c r="F36" s="7"/>
      <c r="G36" s="7"/>
      <c r="H36" s="7"/>
      <c r="I36" s="7"/>
      <c r="J36" s="7"/>
      <c r="K36" s="7"/>
      <c r="L36" s="7"/>
      <c r="M36" s="7"/>
      <c r="N36" s="7"/>
      <c r="O36" s="7"/>
    </row>
    <row r="37" spans="1:15" s="4" customFormat="1" x14ac:dyDescent="0.2">
      <c r="A37" s="32" t="s">
        <v>95</v>
      </c>
      <c r="B37" s="223"/>
      <c r="C37" s="256"/>
      <c r="D37" s="102"/>
      <c r="E37" s="259"/>
      <c r="F37" s="7"/>
      <c r="G37" s="7"/>
      <c r="H37" s="7"/>
      <c r="I37" s="7"/>
      <c r="J37" s="7"/>
      <c r="K37" s="7"/>
      <c r="L37" s="7"/>
      <c r="M37" s="7"/>
      <c r="N37" s="7"/>
      <c r="O37" s="7"/>
    </row>
    <row r="38" spans="1:15" s="4" customFormat="1" x14ac:dyDescent="0.2">
      <c r="A38" s="32" t="s">
        <v>176</v>
      </c>
      <c r="B38" s="102">
        <v>13756.07</v>
      </c>
      <c r="C38" s="259">
        <v>0.31952729252079476</v>
      </c>
      <c r="D38" s="102">
        <v>51.17</v>
      </c>
      <c r="E38" s="259">
        <v>1.5953629750754532E-4</v>
      </c>
      <c r="F38" s="7"/>
      <c r="G38" s="7"/>
      <c r="H38" s="7"/>
      <c r="I38" s="7"/>
      <c r="J38" s="7"/>
      <c r="K38" s="7"/>
      <c r="L38" s="7"/>
      <c r="M38" s="7"/>
      <c r="N38" s="7"/>
      <c r="O38" s="7"/>
    </row>
    <row r="39" spans="1:15" s="4" customFormat="1" x14ac:dyDescent="0.2">
      <c r="A39" s="32" t="s">
        <v>78</v>
      </c>
      <c r="B39" s="102">
        <v>365226.59</v>
      </c>
      <c r="C39" s="256">
        <v>0.44508617737562078</v>
      </c>
      <c r="D39" s="102">
        <v>297437.51</v>
      </c>
      <c r="E39" s="259">
        <v>0.10838753605781495</v>
      </c>
      <c r="F39" s="7"/>
      <c r="G39" s="7"/>
      <c r="H39" s="7"/>
      <c r="I39" s="7"/>
      <c r="J39" s="7"/>
      <c r="K39" s="7"/>
      <c r="L39" s="7"/>
      <c r="M39" s="7"/>
      <c r="N39" s="7"/>
      <c r="O39" s="7"/>
    </row>
    <row r="40" spans="1:15" s="4" customFormat="1" x14ac:dyDescent="0.2">
      <c r="A40" s="32" t="s">
        <v>93</v>
      </c>
      <c r="B40" s="102">
        <v>786449.49999999988</v>
      </c>
      <c r="C40" s="259">
        <v>0.45879451511377251</v>
      </c>
      <c r="D40" s="102">
        <v>110467.50000000001</v>
      </c>
      <c r="E40" s="259">
        <v>3.5708790437960596E-2</v>
      </c>
      <c r="F40" s="7"/>
      <c r="G40" s="7"/>
      <c r="H40" s="7"/>
      <c r="I40" s="7"/>
      <c r="J40" s="7"/>
      <c r="K40" s="7"/>
      <c r="L40" s="7"/>
      <c r="M40" s="7"/>
      <c r="N40" s="7"/>
      <c r="O40" s="7"/>
    </row>
    <row r="41" spans="1:15" s="4" customFormat="1" x14ac:dyDescent="0.2">
      <c r="A41" s="32" t="s">
        <v>80</v>
      </c>
      <c r="B41" s="223">
        <v>335955.6</v>
      </c>
      <c r="C41" s="256">
        <v>0.69636056504110511</v>
      </c>
      <c r="D41" s="102">
        <v>457082</v>
      </c>
      <c r="E41" s="259">
        <v>0.30083415493931087</v>
      </c>
      <c r="F41" s="7"/>
      <c r="G41" s="7"/>
      <c r="H41" s="7"/>
      <c r="I41" s="7"/>
      <c r="J41" s="7"/>
      <c r="K41" s="7"/>
      <c r="L41" s="7"/>
      <c r="M41" s="7"/>
      <c r="N41" s="7"/>
      <c r="O41" s="7"/>
    </row>
    <row r="42" spans="1:15" s="4" customFormat="1" x14ac:dyDescent="0.2">
      <c r="A42" s="32" t="s">
        <v>0</v>
      </c>
      <c r="B42" s="102">
        <v>47788.35</v>
      </c>
      <c r="C42" s="259">
        <v>0.33102658428733611</v>
      </c>
      <c r="D42" s="102">
        <v>24479.81</v>
      </c>
      <c r="E42" s="259">
        <v>8.3293567462804849E-2</v>
      </c>
      <c r="F42" s="7"/>
      <c r="G42" s="7"/>
      <c r="H42" s="7"/>
      <c r="I42" s="7"/>
      <c r="J42" s="7"/>
      <c r="K42" s="7"/>
      <c r="L42" s="7"/>
      <c r="M42" s="7"/>
      <c r="N42" s="7"/>
      <c r="O42" s="7"/>
    </row>
    <row r="43" spans="1:15" s="4" customFormat="1" x14ac:dyDescent="0.2">
      <c r="A43" s="32" t="s">
        <v>81</v>
      </c>
      <c r="B43" s="102">
        <v>332028</v>
      </c>
      <c r="C43" s="259">
        <v>0.76575834091320194</v>
      </c>
      <c r="D43" s="102">
        <v>11803</v>
      </c>
      <c r="E43" s="259">
        <v>7.341864401866649E-2</v>
      </c>
      <c r="F43" s="7"/>
      <c r="G43" s="7"/>
      <c r="H43" s="7"/>
      <c r="I43" s="7"/>
      <c r="J43" s="7"/>
      <c r="K43" s="7"/>
      <c r="L43" s="7"/>
      <c r="M43" s="7"/>
      <c r="N43" s="7"/>
      <c r="O43" s="7"/>
    </row>
    <row r="44" spans="1:15" s="4" customFormat="1" x14ac:dyDescent="0.2">
      <c r="A44" s="32" t="s">
        <v>97</v>
      </c>
      <c r="B44" s="102">
        <v>71702.64</v>
      </c>
      <c r="C44" s="259">
        <v>0.17770523331317598</v>
      </c>
      <c r="D44" s="102">
        <v>8929.25</v>
      </c>
      <c r="E44" s="259">
        <v>1.0482206134460435E-2</v>
      </c>
      <c r="F44" s="7"/>
      <c r="G44" s="7"/>
      <c r="H44" s="7"/>
      <c r="I44" s="7"/>
      <c r="J44" s="7"/>
      <c r="K44" s="7"/>
      <c r="L44" s="7"/>
      <c r="M44" s="7"/>
      <c r="N44" s="7"/>
      <c r="O44" s="7"/>
    </row>
    <row r="45" spans="1:15" s="4" customFormat="1" x14ac:dyDescent="0.2">
      <c r="A45" s="32" t="s">
        <v>94</v>
      </c>
      <c r="B45" s="102">
        <v>80667.739999999991</v>
      </c>
      <c r="C45" s="259">
        <v>0.43897705196367054</v>
      </c>
      <c r="D45" s="102">
        <v>58275.17</v>
      </c>
      <c r="E45" s="259">
        <v>2.2911670254709603E-2</v>
      </c>
      <c r="F45" s="7"/>
      <c r="G45" s="7"/>
      <c r="H45" s="7"/>
      <c r="I45" s="7"/>
      <c r="J45" s="7"/>
      <c r="K45" s="7"/>
      <c r="L45" s="7"/>
      <c r="M45" s="7"/>
      <c r="N45" s="7"/>
      <c r="O45" s="7"/>
    </row>
    <row r="46" spans="1:15" s="4" customFormat="1" x14ac:dyDescent="0.2">
      <c r="A46" s="32" t="s">
        <v>90</v>
      </c>
      <c r="B46" s="223">
        <v>19530</v>
      </c>
      <c r="C46" s="256">
        <v>0.64598970385688603</v>
      </c>
      <c r="D46" s="105">
        <v>193064</v>
      </c>
      <c r="E46" s="259">
        <v>9.651036478897343E-2</v>
      </c>
      <c r="F46" s="7"/>
      <c r="G46" s="7"/>
      <c r="H46" s="7"/>
      <c r="I46" s="7"/>
      <c r="J46" s="7"/>
      <c r="K46" s="7"/>
      <c r="L46" s="7"/>
      <c r="M46" s="7"/>
      <c r="N46" s="7"/>
      <c r="O46" s="7"/>
    </row>
    <row r="47" spans="1:15" s="4" customFormat="1" x14ac:dyDescent="0.2">
      <c r="A47" s="32" t="s">
        <v>75</v>
      </c>
      <c r="B47" s="223">
        <v>594.98</v>
      </c>
      <c r="C47" s="256">
        <v>4.5442093810768268E-2</v>
      </c>
      <c r="D47" s="102">
        <v>10526.95</v>
      </c>
      <c r="E47" s="259">
        <v>5.0685038261522673E-2</v>
      </c>
      <c r="F47" s="7"/>
      <c r="G47" s="7"/>
      <c r="H47" s="7"/>
      <c r="I47" s="7"/>
      <c r="J47" s="7"/>
      <c r="K47" s="7"/>
      <c r="L47" s="7"/>
      <c r="M47" s="7"/>
      <c r="N47" s="7"/>
      <c r="O47" s="7"/>
    </row>
    <row r="48" spans="1:15" s="4" customFormat="1" x14ac:dyDescent="0.2">
      <c r="A48" s="32" t="s">
        <v>82</v>
      </c>
      <c r="B48" s="102">
        <v>84851.67</v>
      </c>
      <c r="C48" s="259">
        <v>0.4108886306547157</v>
      </c>
      <c r="D48" s="102">
        <v>327.3</v>
      </c>
      <c r="E48" s="259">
        <v>3.1337198916530566E-3</v>
      </c>
      <c r="F48" s="7"/>
      <c r="G48" s="7"/>
      <c r="H48" s="7"/>
      <c r="I48" s="7"/>
      <c r="J48" s="7"/>
      <c r="K48" s="7"/>
      <c r="L48" s="7"/>
      <c r="M48" s="7"/>
      <c r="N48" s="7"/>
      <c r="O48" s="7"/>
    </row>
    <row r="49" spans="1:15" s="4" customFormat="1" x14ac:dyDescent="0.2">
      <c r="A49" s="32" t="s">
        <v>91</v>
      </c>
      <c r="B49" s="223">
        <v>55600.07</v>
      </c>
      <c r="C49" s="256">
        <v>0.24449394934586161</v>
      </c>
      <c r="D49" s="102">
        <v>30238.66</v>
      </c>
      <c r="E49" s="259">
        <v>0.11031542868275503</v>
      </c>
      <c r="F49" s="7"/>
      <c r="G49" s="7"/>
      <c r="H49" s="7"/>
      <c r="I49" s="7"/>
      <c r="J49" s="7"/>
      <c r="K49" s="7"/>
      <c r="L49" s="7"/>
      <c r="M49" s="7"/>
      <c r="N49" s="7"/>
      <c r="O49" s="7"/>
    </row>
    <row r="50" spans="1:15" s="4" customFormat="1" x14ac:dyDescent="0.2">
      <c r="A50" s="32" t="s">
        <v>105</v>
      </c>
      <c r="B50" s="102">
        <v>8031.76</v>
      </c>
      <c r="C50" s="259">
        <v>2.6858122724676043E-2</v>
      </c>
      <c r="D50" s="102">
        <v>5979.79</v>
      </c>
      <c r="E50" s="259">
        <v>1.2682321393204845E-2</v>
      </c>
      <c r="F50" s="7"/>
      <c r="G50" s="7"/>
      <c r="H50" s="7"/>
      <c r="I50" s="7"/>
      <c r="J50" s="7"/>
      <c r="K50" s="7"/>
      <c r="L50" s="7"/>
      <c r="M50" s="7"/>
      <c r="N50" s="7"/>
      <c r="O50" s="7"/>
    </row>
    <row r="51" spans="1:15" s="4" customFormat="1" x14ac:dyDescent="0.2">
      <c r="A51" s="32" t="s">
        <v>84</v>
      </c>
      <c r="B51" s="223">
        <v>57281.31</v>
      </c>
      <c r="C51" s="256">
        <v>0.38499802934321337</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3107254.6599999997</v>
      </c>
      <c r="C53" s="261">
        <v>0.41560206720681597</v>
      </c>
      <c r="D53" s="125">
        <v>1696906.46</v>
      </c>
      <c r="E53" s="257">
        <v>8.4062077123287629E-2</v>
      </c>
      <c r="F53" s="11"/>
      <c r="G53" s="7"/>
      <c r="H53" s="7"/>
      <c r="I53" s="7"/>
      <c r="J53" s="7"/>
      <c r="K53" s="7"/>
      <c r="L53" s="7"/>
      <c r="M53" s="7"/>
      <c r="N53" s="7"/>
      <c r="O53" s="7"/>
    </row>
    <row r="54" spans="1:15" s="4" customFormat="1" ht="17.25" customHeight="1" x14ac:dyDescent="0.2">
      <c r="A54" s="314"/>
      <c r="B54" s="314"/>
      <c r="C54" s="314"/>
      <c r="D54" s="314"/>
      <c r="E54" s="179"/>
      <c r="F54" s="155"/>
      <c r="G54" s="155"/>
    </row>
    <row r="55" spans="1:15" s="154" customFormat="1" x14ac:dyDescent="0.2">
      <c r="A55" s="322"/>
      <c r="B55" s="322"/>
      <c r="C55" s="322"/>
      <c r="D55" s="322"/>
    </row>
    <row r="58" spans="1:15" s="2" customFormat="1" ht="15" customHeight="1" x14ac:dyDescent="0.25">
      <c r="A58" s="320" t="s">
        <v>279</v>
      </c>
      <c r="B58" s="320"/>
      <c r="C58" s="320"/>
      <c r="D58" s="76"/>
      <c r="E58" s="76"/>
    </row>
    <row r="59" spans="1:15" ht="13.5" thickBot="1" x14ac:dyDescent="0.25"/>
    <row r="60" spans="1:15" ht="28.5" customHeight="1" x14ac:dyDescent="0.2">
      <c r="A60" s="345" t="s">
        <v>186</v>
      </c>
      <c r="B60" s="347" t="s">
        <v>207</v>
      </c>
      <c r="C60" s="349" t="s">
        <v>208</v>
      </c>
    </row>
    <row r="61" spans="1:15" ht="63.75" customHeight="1" thickBot="1" x14ac:dyDescent="0.25">
      <c r="A61" s="346"/>
      <c r="B61" s="348"/>
      <c r="C61" s="350"/>
    </row>
    <row r="62" spans="1:15" x14ac:dyDescent="0.2">
      <c r="A62" s="181" t="s">
        <v>74</v>
      </c>
      <c r="B62" s="182">
        <v>150242</v>
      </c>
      <c r="C62" s="268">
        <v>206826.25</v>
      </c>
    </row>
    <row r="63" spans="1:15" x14ac:dyDescent="0.2">
      <c r="A63" s="184" t="s">
        <v>92</v>
      </c>
      <c r="B63" s="185">
        <v>165</v>
      </c>
      <c r="C63" s="269">
        <v>65883.33</v>
      </c>
    </row>
    <row r="64" spans="1:15" x14ac:dyDescent="0.2">
      <c r="A64" s="184" t="s">
        <v>95</v>
      </c>
      <c r="B64" s="185">
        <v>0</v>
      </c>
      <c r="C64" s="187">
        <v>0</v>
      </c>
    </row>
    <row r="65" spans="1:3" x14ac:dyDescent="0.2">
      <c r="A65" s="184" t="s">
        <v>77</v>
      </c>
      <c r="B65" s="185">
        <v>834</v>
      </c>
      <c r="C65" s="269">
        <v>18170.05</v>
      </c>
    </row>
    <row r="66" spans="1:3" x14ac:dyDescent="0.2">
      <c r="A66" s="184" t="s">
        <v>78</v>
      </c>
      <c r="B66" s="185">
        <v>0</v>
      </c>
      <c r="C66" s="187">
        <v>51443.69</v>
      </c>
    </row>
    <row r="67" spans="1:3" x14ac:dyDescent="0.2">
      <c r="A67" s="184" t="s">
        <v>93</v>
      </c>
      <c r="B67" s="185">
        <v>11242</v>
      </c>
      <c r="C67" s="269">
        <v>718077.6100000001</v>
      </c>
    </row>
    <row r="68" spans="1:3" x14ac:dyDescent="0.2">
      <c r="A68" s="184" t="s">
        <v>80</v>
      </c>
      <c r="B68" s="185">
        <v>2380</v>
      </c>
      <c r="C68" s="269">
        <v>230593.15</v>
      </c>
    </row>
    <row r="69" spans="1:3" x14ac:dyDescent="0.2">
      <c r="A69" s="184" t="s">
        <v>0</v>
      </c>
      <c r="B69" s="185">
        <v>0</v>
      </c>
      <c r="C69" s="187">
        <v>0</v>
      </c>
    </row>
    <row r="70" spans="1:3" x14ac:dyDescent="0.2">
      <c r="A70" s="184" t="s">
        <v>81</v>
      </c>
      <c r="B70" s="185">
        <v>16841</v>
      </c>
      <c r="C70" s="269">
        <v>261066.41</v>
      </c>
    </row>
    <row r="71" spans="1:3" x14ac:dyDescent="0.2">
      <c r="A71" s="184" t="s">
        <v>97</v>
      </c>
      <c r="B71" s="185">
        <v>0</v>
      </c>
      <c r="C71" s="269">
        <v>1212.1099999999999</v>
      </c>
    </row>
    <row r="72" spans="1:3" x14ac:dyDescent="0.2">
      <c r="A72" s="184" t="s">
        <v>94</v>
      </c>
      <c r="B72" s="185">
        <v>287</v>
      </c>
      <c r="C72" s="269">
        <v>64444.439999999995</v>
      </c>
    </row>
    <row r="73" spans="1:3" x14ac:dyDescent="0.2">
      <c r="A73" s="184" t="s">
        <v>90</v>
      </c>
      <c r="B73" s="185">
        <v>51108</v>
      </c>
      <c r="C73" s="269">
        <v>156793.05310000002</v>
      </c>
    </row>
    <row r="74" spans="1:3" x14ac:dyDescent="0.2">
      <c r="A74" s="184" t="s">
        <v>75</v>
      </c>
      <c r="B74" s="185">
        <v>0</v>
      </c>
      <c r="C74" s="187">
        <v>0</v>
      </c>
    </row>
    <row r="75" spans="1:3" x14ac:dyDescent="0.2">
      <c r="A75" s="184" t="s">
        <v>82</v>
      </c>
      <c r="B75" s="185">
        <v>208</v>
      </c>
      <c r="C75" s="269">
        <v>71234.740000000005</v>
      </c>
    </row>
    <row r="76" spans="1:3" x14ac:dyDescent="0.2">
      <c r="A76" s="184" t="s">
        <v>91</v>
      </c>
      <c r="B76" s="185">
        <v>237</v>
      </c>
      <c r="C76" s="269">
        <v>85800.2</v>
      </c>
    </row>
    <row r="77" spans="1:3" x14ac:dyDescent="0.2">
      <c r="A77" s="184" t="s">
        <v>105</v>
      </c>
      <c r="B77" s="185">
        <v>5369</v>
      </c>
      <c r="C77" s="269">
        <v>35873.370000000003</v>
      </c>
    </row>
    <row r="78" spans="1:3" x14ac:dyDescent="0.2">
      <c r="A78" s="184" t="s">
        <v>84</v>
      </c>
      <c r="B78" s="185">
        <v>0</v>
      </c>
      <c r="C78" s="269">
        <v>0</v>
      </c>
    </row>
    <row r="79" spans="1:3" ht="13.5" thickBot="1" x14ac:dyDescent="0.25">
      <c r="A79" s="188"/>
      <c r="B79" s="189"/>
      <c r="C79" s="270"/>
    </row>
    <row r="80" spans="1:3" ht="13.5" thickBot="1" x14ac:dyDescent="0.25">
      <c r="A80" s="191" t="s">
        <v>73</v>
      </c>
      <c r="B80" s="192">
        <v>238913</v>
      </c>
      <c r="C80" s="193">
        <v>1967418.4031000002</v>
      </c>
    </row>
    <row r="83" spans="1:256" s="2" customFormat="1" ht="15" x14ac:dyDescent="0.25">
      <c r="A83" s="321" t="s">
        <v>280</v>
      </c>
      <c r="B83" s="321"/>
      <c r="C83" s="321"/>
    </row>
    <row r="84" spans="1:256" ht="13.5" thickBot="1" x14ac:dyDescent="0.25"/>
    <row r="85" spans="1:256" customFormat="1" ht="87.75" customHeight="1" thickBot="1" x14ac:dyDescent="0.25">
      <c r="A85" s="194" t="s">
        <v>262</v>
      </c>
      <c r="B85" s="195" t="s">
        <v>263</v>
      </c>
      <c r="C85" s="273" t="s">
        <v>273</v>
      </c>
      <c r="D85" s="274" t="s">
        <v>274</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36</v>
      </c>
      <c r="C86" s="275">
        <v>55</v>
      </c>
      <c r="D86" s="199">
        <v>71</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16</v>
      </c>
      <c r="C87" s="276">
        <v>20</v>
      </c>
      <c r="D87" s="201">
        <v>35</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1</v>
      </c>
      <c r="C88" s="276">
        <v>2</v>
      </c>
      <c r="D88" s="201">
        <v>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11</v>
      </c>
      <c r="C89" s="276">
        <v>16</v>
      </c>
      <c r="D89" s="201">
        <v>18</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42</v>
      </c>
      <c r="C90" s="276">
        <v>46</v>
      </c>
      <c r="D90" s="201">
        <v>54</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24</v>
      </c>
      <c r="C91" s="276">
        <v>38</v>
      </c>
      <c r="D91" s="201">
        <v>93</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182</v>
      </c>
      <c r="C92" s="276">
        <v>130</v>
      </c>
      <c r="D92" s="201">
        <v>174</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127</v>
      </c>
      <c r="C93" s="276">
        <v>78</v>
      </c>
      <c r="D93" s="201">
        <v>98</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13</v>
      </c>
      <c r="C94" s="276">
        <v>39</v>
      </c>
      <c r="D94" s="201">
        <v>48</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115</v>
      </c>
      <c r="C95" s="276">
        <v>72</v>
      </c>
      <c r="D95" s="201">
        <v>91</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6</v>
      </c>
      <c r="C96" s="276">
        <v>3</v>
      </c>
      <c r="D96" s="201">
        <v>5</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179</v>
      </c>
      <c r="C97" s="276">
        <v>209</v>
      </c>
      <c r="D97" s="201">
        <v>367</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4</v>
      </c>
      <c r="C98" s="276">
        <v>2</v>
      </c>
      <c r="D98" s="201">
        <v>2</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13</v>
      </c>
      <c r="C99" s="276">
        <v>21</v>
      </c>
      <c r="D99" s="201">
        <v>28</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49</v>
      </c>
      <c r="C100" s="276">
        <v>54</v>
      </c>
      <c r="D100" s="201">
        <v>122</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17</v>
      </c>
      <c r="C101" s="276">
        <v>12</v>
      </c>
      <c r="D101" s="201">
        <v>44</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6</v>
      </c>
      <c r="C102" s="276">
        <v>14</v>
      </c>
      <c r="D102" s="201">
        <v>18</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264</v>
      </c>
      <c r="B103" s="200">
        <v>1</v>
      </c>
      <c r="C103" s="276"/>
      <c r="D103" s="20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84" t="s">
        <v>272</v>
      </c>
      <c r="B104" s="200"/>
      <c r="C104" s="276">
        <v>24</v>
      </c>
      <c r="D104" s="20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3.5" thickBot="1" x14ac:dyDescent="0.25">
      <c r="A105" s="191" t="s">
        <v>73</v>
      </c>
      <c r="B105" s="205">
        <v>842</v>
      </c>
      <c r="C105" s="277">
        <v>835</v>
      </c>
      <c r="D105" s="193">
        <v>1271</v>
      </c>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8" t="s">
        <v>276</v>
      </c>
      <c r="C108" s="209" t="s">
        <v>136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139</v>
      </c>
      <c r="B109" s="278">
        <v>296</v>
      </c>
      <c r="C109" s="211">
        <v>401</v>
      </c>
    </row>
    <row r="110" spans="1:256" s="154" customFormat="1" x14ac:dyDescent="0.2">
      <c r="A110" s="210" t="s">
        <v>137</v>
      </c>
      <c r="B110" s="278">
        <v>228</v>
      </c>
      <c r="C110" s="211">
        <v>440</v>
      </c>
    </row>
    <row r="111" spans="1:256" s="154" customFormat="1" x14ac:dyDescent="0.2">
      <c r="A111" s="210" t="s">
        <v>138</v>
      </c>
      <c r="B111" s="278">
        <v>93</v>
      </c>
      <c r="C111" s="211">
        <v>165</v>
      </c>
    </row>
    <row r="112" spans="1:256" s="154" customFormat="1" x14ac:dyDescent="0.2">
      <c r="A112" s="210" t="s">
        <v>281</v>
      </c>
      <c r="B112" s="278">
        <v>5</v>
      </c>
      <c r="C112" s="211">
        <v>7</v>
      </c>
    </row>
    <row r="113" spans="1:5" s="154" customFormat="1" x14ac:dyDescent="0.2">
      <c r="A113" s="210" t="s">
        <v>140</v>
      </c>
      <c r="B113" s="278">
        <v>135</v>
      </c>
      <c r="C113" s="211">
        <v>152</v>
      </c>
    </row>
    <row r="114" spans="1:5" s="154" customFormat="1" x14ac:dyDescent="0.2">
      <c r="A114" s="210" t="s">
        <v>141</v>
      </c>
      <c r="B114" s="278">
        <v>42</v>
      </c>
      <c r="C114" s="211">
        <v>51</v>
      </c>
    </row>
    <row r="115" spans="1:5" s="154" customFormat="1" x14ac:dyDescent="0.2">
      <c r="A115" s="210" t="s">
        <v>216</v>
      </c>
      <c r="B115" s="278">
        <v>26</v>
      </c>
      <c r="C115" s="211">
        <v>45</v>
      </c>
    </row>
    <row r="116" spans="1:5" s="154" customFormat="1" x14ac:dyDescent="0.2">
      <c r="A116" s="210" t="s">
        <v>275</v>
      </c>
      <c r="B116" s="278">
        <v>2</v>
      </c>
      <c r="C116" s="211">
        <v>2</v>
      </c>
    </row>
    <row r="117" spans="1:5" s="154" customFormat="1" x14ac:dyDescent="0.2">
      <c r="A117" s="210" t="s">
        <v>6</v>
      </c>
      <c r="B117" s="278">
        <v>4</v>
      </c>
      <c r="C117" s="211">
        <v>4</v>
      </c>
    </row>
    <row r="118" spans="1:5" s="154" customFormat="1" x14ac:dyDescent="0.2">
      <c r="A118" s="210" t="s">
        <v>89</v>
      </c>
      <c r="B118" s="278">
        <v>4</v>
      </c>
      <c r="C118" s="211">
        <v>4</v>
      </c>
    </row>
    <row r="119" spans="1:5" s="154" customFormat="1" ht="15" x14ac:dyDescent="0.25">
      <c r="A119" s="212" t="s">
        <v>73</v>
      </c>
      <c r="B119" s="279">
        <f>SUM(B109:B118)</f>
        <v>835</v>
      </c>
      <c r="C119" s="272">
        <f>SUM(C109:C118)</f>
        <v>1271</v>
      </c>
    </row>
    <row r="120" spans="1:5" s="154" customFormat="1" x14ac:dyDescent="0.2">
      <c r="E120" s="37"/>
    </row>
    <row r="121" spans="1:5" s="154" customFormat="1" ht="25.5" x14ac:dyDescent="0.2">
      <c r="A121" s="208" t="s">
        <v>133</v>
      </c>
      <c r="B121" s="209" t="s">
        <v>288</v>
      </c>
    </row>
    <row r="122" spans="1:5" s="154" customFormat="1" x14ac:dyDescent="0.2">
      <c r="A122" s="216" t="s">
        <v>265</v>
      </c>
      <c r="B122" s="211">
        <v>150</v>
      </c>
    </row>
    <row r="123" spans="1:5" s="154" customFormat="1" x14ac:dyDescent="0.2">
      <c r="A123" s="216" t="s">
        <v>266</v>
      </c>
      <c r="B123" s="211">
        <v>203</v>
      </c>
    </row>
    <row r="124" spans="1:5" s="154" customFormat="1" x14ac:dyDescent="0.2">
      <c r="A124" s="216" t="s">
        <v>247</v>
      </c>
      <c r="B124" s="211">
        <v>6</v>
      </c>
    </row>
    <row r="125" spans="1:5" s="154" customFormat="1" x14ac:dyDescent="0.2">
      <c r="A125" s="217" t="s">
        <v>267</v>
      </c>
      <c r="B125" s="211">
        <v>15</v>
      </c>
    </row>
    <row r="126" spans="1:5" s="154" customFormat="1" x14ac:dyDescent="0.2">
      <c r="A126" s="218" t="s">
        <v>249</v>
      </c>
      <c r="B126" s="211">
        <v>89</v>
      </c>
    </row>
    <row r="127" spans="1:5" s="154" customFormat="1" x14ac:dyDescent="0.2">
      <c r="A127" s="218" t="s">
        <v>268</v>
      </c>
      <c r="B127" s="211">
        <v>113</v>
      </c>
    </row>
    <row r="128" spans="1:5" s="154" customFormat="1" x14ac:dyDescent="0.2">
      <c r="A128" s="217" t="s">
        <v>269</v>
      </c>
      <c r="B128" s="211">
        <v>0</v>
      </c>
    </row>
    <row r="129" spans="1:2" s="154" customFormat="1" x14ac:dyDescent="0.2">
      <c r="A129" s="216" t="s">
        <v>251</v>
      </c>
      <c r="B129" s="211">
        <v>115</v>
      </c>
    </row>
    <row r="130" spans="1:2" s="154" customFormat="1" x14ac:dyDescent="0.2">
      <c r="A130" s="218" t="s">
        <v>270</v>
      </c>
      <c r="B130" s="211">
        <v>151</v>
      </c>
    </row>
    <row r="131" spans="1:2" s="154" customFormat="1" x14ac:dyDescent="0.2">
      <c r="A131" s="219" t="s">
        <v>73</v>
      </c>
      <c r="B131" s="220">
        <f>SUM(B122:B130)</f>
        <v>842</v>
      </c>
    </row>
  </sheetData>
  <mergeCells count="21">
    <mergeCell ref="A83:C83"/>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V131"/>
  <sheetViews>
    <sheetView view="pageBreakPreview" zoomScale="75" zoomScaleNormal="75" zoomScaleSheetLayoutView="75" workbookViewId="0">
      <selection activeCell="B121" sqref="B121"/>
    </sheetView>
  </sheetViews>
  <sheetFormatPr baseColWidth="10" defaultRowHeight="12.75" x14ac:dyDescent="0.2"/>
  <cols>
    <col min="1" max="1" width="32.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51" t="s">
        <v>167</v>
      </c>
      <c r="B2" s="351"/>
      <c r="C2" s="351"/>
      <c r="D2" s="351"/>
      <c r="E2" s="351"/>
      <c r="F2" s="36"/>
      <c r="G2" s="36"/>
      <c r="H2" s="36"/>
      <c r="I2" s="36"/>
      <c r="J2" s="36"/>
    </row>
    <row r="4" spans="1:13" ht="15" customHeight="1" x14ac:dyDescent="0.25">
      <c r="A4" s="354" t="s">
        <v>282</v>
      </c>
      <c r="B4" s="354"/>
      <c r="C4" s="354"/>
      <c r="D4" s="354"/>
      <c r="E4" s="222"/>
      <c r="F4" s="221"/>
      <c r="G4" s="221"/>
      <c r="H4" s="221"/>
      <c r="I4" s="221"/>
      <c r="J4" s="221"/>
      <c r="K4" s="221"/>
    </row>
    <row r="5" spans="1:13" ht="13.5" thickBot="1" x14ac:dyDescent="0.25">
      <c r="A5" s="352"/>
      <c r="B5" s="352"/>
      <c r="C5" s="352"/>
      <c r="D5" s="353"/>
      <c r="E5" s="353"/>
    </row>
    <row r="6" spans="1:13" s="4" customFormat="1" ht="12.75" customHeight="1" x14ac:dyDescent="0.2">
      <c r="A6" s="318" t="s">
        <v>72</v>
      </c>
      <c r="B6" s="312" t="s">
        <v>130</v>
      </c>
      <c r="C6" s="333" t="s">
        <v>76</v>
      </c>
      <c r="D6" s="9"/>
      <c r="E6" s="3"/>
      <c r="F6" s="3"/>
      <c r="G6" s="3"/>
      <c r="H6" s="3"/>
      <c r="I6" s="3"/>
    </row>
    <row r="7" spans="1:13" s="4" customFormat="1" ht="28.5" customHeight="1" thickBot="1" x14ac:dyDescent="0.25">
      <c r="A7" s="319"/>
      <c r="B7" s="313"/>
      <c r="C7" s="334"/>
      <c r="D7" s="3"/>
      <c r="E7" s="3"/>
      <c r="F7" s="3"/>
      <c r="G7" s="3"/>
      <c r="H7" s="3"/>
      <c r="I7" s="3"/>
    </row>
    <row r="8" spans="1:13" s="4" customFormat="1" x14ac:dyDescent="0.2">
      <c r="A8" s="31" t="s">
        <v>74</v>
      </c>
      <c r="B8" s="119">
        <v>1266256.08</v>
      </c>
      <c r="C8" s="280">
        <v>28.346456312174478</v>
      </c>
      <c r="D8" s="7"/>
      <c r="E8" s="7"/>
      <c r="F8" s="7"/>
      <c r="G8" s="7"/>
      <c r="H8" s="7"/>
      <c r="I8" s="7"/>
      <c r="J8" s="7"/>
      <c r="K8" s="7"/>
      <c r="L8" s="7"/>
      <c r="M8" s="7"/>
    </row>
    <row r="9" spans="1:13" s="4" customFormat="1" x14ac:dyDescent="0.2">
      <c r="A9" s="32" t="s">
        <v>92</v>
      </c>
      <c r="B9" s="122">
        <v>81570.7</v>
      </c>
      <c r="C9" s="121">
        <v>3.1189429048389665</v>
      </c>
      <c r="D9" s="7"/>
      <c r="E9" s="7"/>
      <c r="F9" s="7"/>
      <c r="G9" s="7"/>
      <c r="H9" s="7"/>
      <c r="I9" s="7"/>
      <c r="J9" s="7"/>
      <c r="K9" s="7"/>
      <c r="L9" s="7"/>
      <c r="M9" s="7"/>
    </row>
    <row r="10" spans="1:13" s="4" customFormat="1" x14ac:dyDescent="0.2">
      <c r="A10" s="32" t="s">
        <v>95</v>
      </c>
      <c r="B10" s="122"/>
      <c r="C10" s="121">
        <v>0</v>
      </c>
      <c r="D10" s="7"/>
      <c r="E10" s="7"/>
      <c r="F10" s="7"/>
      <c r="G10" s="7"/>
      <c r="H10" s="7"/>
      <c r="I10" s="7"/>
      <c r="J10" s="7"/>
      <c r="K10" s="7"/>
      <c r="L10" s="7"/>
      <c r="M10" s="7"/>
    </row>
    <row r="11" spans="1:13" s="4" customFormat="1" x14ac:dyDescent="0.2">
      <c r="A11" s="32" t="s">
        <v>77</v>
      </c>
      <c r="B11" s="122">
        <v>40465.32</v>
      </c>
      <c r="C11" s="121">
        <v>11.107173453535616</v>
      </c>
      <c r="D11" s="7"/>
      <c r="E11" s="7"/>
      <c r="F11" s="7"/>
      <c r="G11" s="7"/>
      <c r="H11" s="7"/>
      <c r="I11" s="7"/>
      <c r="J11" s="7"/>
      <c r="K11" s="7"/>
      <c r="L11" s="7"/>
      <c r="M11" s="7"/>
    </row>
    <row r="12" spans="1:13" s="4" customFormat="1" x14ac:dyDescent="0.2">
      <c r="A12" s="32" t="s">
        <v>78</v>
      </c>
      <c r="B12" s="122">
        <v>813121.83</v>
      </c>
      <c r="C12" s="121">
        <v>22.602184237457539</v>
      </c>
      <c r="D12" s="7"/>
      <c r="E12" s="7"/>
      <c r="F12" s="7"/>
      <c r="G12" s="7"/>
      <c r="H12" s="7"/>
      <c r="I12" s="7"/>
      <c r="J12" s="7"/>
      <c r="K12" s="7"/>
      <c r="L12" s="7"/>
      <c r="M12" s="7"/>
    </row>
    <row r="13" spans="1:13" s="4" customFormat="1" x14ac:dyDescent="0.2">
      <c r="A13" s="32" t="s">
        <v>79</v>
      </c>
      <c r="B13" s="122">
        <v>901708.29999999993</v>
      </c>
      <c r="C13" s="121">
        <v>18.72568008590433</v>
      </c>
      <c r="D13" s="7"/>
      <c r="E13" s="7"/>
      <c r="F13" s="7"/>
      <c r="G13" s="7"/>
      <c r="H13" s="7"/>
      <c r="I13" s="7"/>
      <c r="J13" s="7"/>
      <c r="K13" s="7"/>
      <c r="L13" s="7"/>
      <c r="M13" s="7"/>
    </row>
    <row r="14" spans="1:13" s="4" customFormat="1" x14ac:dyDescent="0.2">
      <c r="A14" s="32" t="s">
        <v>80</v>
      </c>
      <c r="B14" s="122">
        <v>804319.99999999988</v>
      </c>
      <c r="C14" s="121">
        <v>40.049224449096293</v>
      </c>
      <c r="D14" s="7"/>
      <c r="E14" s="7"/>
      <c r="F14" s="7"/>
      <c r="G14" s="7"/>
      <c r="H14" s="7"/>
      <c r="I14" s="7"/>
      <c r="J14" s="7"/>
      <c r="K14" s="7"/>
      <c r="L14" s="7"/>
      <c r="M14" s="7"/>
    </row>
    <row r="15" spans="1:13" s="4" customFormat="1" x14ac:dyDescent="0.2">
      <c r="A15" s="32" t="s">
        <v>0</v>
      </c>
      <c r="B15" s="122">
        <v>70042</v>
      </c>
      <c r="C15" s="121">
        <v>15.981752298902805</v>
      </c>
      <c r="D15" s="7"/>
      <c r="E15" s="7"/>
      <c r="F15" s="7"/>
      <c r="G15" s="7"/>
      <c r="H15" s="7"/>
      <c r="I15" s="7"/>
      <c r="J15" s="7"/>
      <c r="K15" s="7"/>
      <c r="L15" s="7"/>
      <c r="M15" s="7"/>
    </row>
    <row r="16" spans="1:13" s="4" customFormat="1" x14ac:dyDescent="0.2">
      <c r="A16" s="32" t="s">
        <v>81</v>
      </c>
      <c r="B16" s="122">
        <v>344293</v>
      </c>
      <c r="C16" s="121">
        <v>57.926067670350186</v>
      </c>
      <c r="D16" s="7"/>
      <c r="E16" s="7"/>
      <c r="F16" s="7"/>
      <c r="G16" s="7"/>
      <c r="H16" s="7"/>
      <c r="I16" s="7"/>
      <c r="J16" s="7"/>
      <c r="K16" s="7"/>
      <c r="L16" s="7"/>
      <c r="M16" s="7"/>
    </row>
    <row r="17" spans="1:13" s="4" customFormat="1" x14ac:dyDescent="0.2">
      <c r="A17" s="32" t="s">
        <v>97</v>
      </c>
      <c r="B17" s="122">
        <v>93231.77</v>
      </c>
      <c r="C17" s="121">
        <v>7.3582567429747519</v>
      </c>
      <c r="D17" s="7"/>
      <c r="E17" s="7"/>
      <c r="F17" s="7"/>
      <c r="G17" s="7"/>
      <c r="H17" s="7"/>
      <c r="I17" s="7"/>
      <c r="J17" s="7"/>
      <c r="K17" s="7"/>
      <c r="L17" s="7"/>
      <c r="M17" s="7"/>
    </row>
    <row r="18" spans="1:13" s="4" customFormat="1" x14ac:dyDescent="0.2">
      <c r="A18" s="32" t="s">
        <v>94</v>
      </c>
      <c r="B18" s="122">
        <v>167248.35999999999</v>
      </c>
      <c r="C18" s="121">
        <v>5.8224961144405665</v>
      </c>
      <c r="D18" s="7"/>
      <c r="E18" s="7"/>
      <c r="F18" s="7"/>
      <c r="G18" s="7"/>
      <c r="H18" s="7"/>
      <c r="I18" s="7"/>
      <c r="J18" s="7"/>
      <c r="K18" s="7"/>
      <c r="L18" s="7"/>
      <c r="M18" s="7"/>
    </row>
    <row r="19" spans="1:13" s="4" customFormat="1" x14ac:dyDescent="0.2">
      <c r="A19" s="32" t="s">
        <v>90</v>
      </c>
      <c r="B19" s="122">
        <v>226528.24</v>
      </c>
      <c r="C19" s="121">
        <v>11.100222543232109</v>
      </c>
      <c r="D19" s="7"/>
      <c r="E19" s="7"/>
      <c r="F19" s="7"/>
      <c r="G19" s="7"/>
      <c r="H19" s="7"/>
      <c r="I19" s="7"/>
      <c r="J19" s="7"/>
      <c r="K19" s="7"/>
      <c r="L19" s="7"/>
      <c r="M19" s="7"/>
    </row>
    <row r="20" spans="1:13" s="4" customFormat="1" x14ac:dyDescent="0.2">
      <c r="A20" s="32" t="s">
        <v>75</v>
      </c>
      <c r="B20" s="122">
        <v>11855.69</v>
      </c>
      <c r="C20" s="121">
        <v>5.3358734427938135</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91153</v>
      </c>
      <c r="C22" s="121">
        <v>18.535091894733821</v>
      </c>
      <c r="D22" s="7"/>
      <c r="E22" s="7"/>
      <c r="F22" s="7"/>
      <c r="G22" s="7"/>
      <c r="H22" s="7"/>
      <c r="I22" s="7"/>
      <c r="J22" s="7"/>
      <c r="K22" s="7"/>
      <c r="L22" s="7"/>
      <c r="M22" s="7"/>
    </row>
    <row r="23" spans="1:13" s="4" customFormat="1" x14ac:dyDescent="0.2">
      <c r="A23" s="32" t="s">
        <v>105</v>
      </c>
      <c r="B23" s="122">
        <v>16898.29</v>
      </c>
      <c r="C23" s="121">
        <v>2.1932194186220082</v>
      </c>
      <c r="D23" s="7"/>
      <c r="E23" s="7"/>
      <c r="F23" s="7"/>
      <c r="G23" s="7"/>
      <c r="H23" s="7"/>
      <c r="I23" s="7"/>
      <c r="J23" s="7"/>
      <c r="K23" s="7"/>
      <c r="L23" s="7"/>
      <c r="M23" s="7"/>
    </row>
    <row r="24" spans="1:13" s="4" customFormat="1" x14ac:dyDescent="0.2">
      <c r="A24" s="32" t="s">
        <v>84</v>
      </c>
      <c r="B24" s="122">
        <v>111098.8</v>
      </c>
      <c r="C24" s="121">
        <v>21.725984427013799</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f>SUM(B8:B24)</f>
        <v>5124970.3500000006</v>
      </c>
      <c r="C26" s="282">
        <v>18.333586656659879</v>
      </c>
      <c r="D26" s="128"/>
      <c r="E26" s="7"/>
      <c r="F26" s="7"/>
      <c r="G26" s="7"/>
      <c r="H26" s="7"/>
      <c r="I26" s="7"/>
      <c r="J26" s="7"/>
      <c r="K26" s="7"/>
      <c r="L26" s="7"/>
      <c r="M26" s="7"/>
    </row>
    <row r="27" spans="1:13" s="4" customFormat="1" ht="17.25" customHeight="1" x14ac:dyDescent="0.2">
      <c r="A27" s="314"/>
      <c r="B27" s="314"/>
      <c r="C27" s="314"/>
      <c r="D27" s="322"/>
      <c r="E27" s="38"/>
    </row>
    <row r="28" spans="1:13" x14ac:dyDescent="0.2">
      <c r="A28" s="322"/>
      <c r="B28" s="322"/>
      <c r="C28" s="322"/>
      <c r="D28" s="322"/>
    </row>
    <row r="31" spans="1:13" s="154" customFormat="1" ht="15" customHeight="1" x14ac:dyDescent="0.25">
      <c r="A31" s="339" t="s">
        <v>283</v>
      </c>
      <c r="B31" s="339"/>
      <c r="C31" s="339"/>
      <c r="D31" s="339"/>
      <c r="E31" s="339"/>
      <c r="F31" s="156"/>
      <c r="G31" s="156"/>
      <c r="H31" s="153"/>
      <c r="I31" s="153"/>
      <c r="J31" s="153"/>
      <c r="K31" s="153"/>
      <c r="L31" s="153"/>
      <c r="M31" s="153"/>
    </row>
    <row r="32" spans="1:13" s="154" customFormat="1" ht="13.5" thickBot="1" x14ac:dyDescent="0.25">
      <c r="A32" s="175"/>
      <c r="B32" s="175"/>
      <c r="C32" s="175"/>
      <c r="D32" s="175"/>
      <c r="E32" s="175"/>
      <c r="F32" s="176"/>
      <c r="G32" s="176"/>
    </row>
    <row r="33" spans="1:15" s="4" customFormat="1" ht="12.75" customHeight="1" x14ac:dyDescent="0.2">
      <c r="A33" s="318" t="s">
        <v>72</v>
      </c>
      <c r="B33" s="312" t="s">
        <v>197</v>
      </c>
      <c r="C33" s="312" t="s">
        <v>86</v>
      </c>
      <c r="D33" s="312" t="s">
        <v>196</v>
      </c>
      <c r="E33" s="312" t="s">
        <v>85</v>
      </c>
      <c r="F33" s="147"/>
      <c r="G33" s="147"/>
      <c r="H33" s="3"/>
      <c r="I33" s="3"/>
      <c r="J33" s="3"/>
      <c r="K33" s="3"/>
    </row>
    <row r="34" spans="1:15" s="4" customFormat="1" ht="28.5" customHeight="1" thickBot="1" x14ac:dyDescent="0.25">
      <c r="A34" s="319"/>
      <c r="B34" s="313"/>
      <c r="C34" s="313"/>
      <c r="D34" s="313"/>
      <c r="E34" s="313"/>
      <c r="F34" s="3"/>
      <c r="G34" s="3"/>
      <c r="H34" s="3"/>
      <c r="I34" s="3"/>
      <c r="J34" s="3"/>
      <c r="K34" s="3"/>
    </row>
    <row r="35" spans="1:15" s="4" customFormat="1" x14ac:dyDescent="0.2">
      <c r="A35" s="31" t="s">
        <v>74</v>
      </c>
      <c r="B35" s="98">
        <v>664971.99000000011</v>
      </c>
      <c r="C35" s="258">
        <v>0.56821843660578741</v>
      </c>
      <c r="D35" s="98">
        <v>601284.09</v>
      </c>
      <c r="E35" s="258">
        <v>0.18664580801373634</v>
      </c>
      <c r="F35" s="7"/>
      <c r="G35" s="7"/>
      <c r="H35" s="7"/>
      <c r="I35" s="7"/>
      <c r="J35" s="7"/>
      <c r="K35" s="7"/>
      <c r="L35" s="7"/>
      <c r="M35" s="7"/>
      <c r="N35" s="7"/>
      <c r="O35" s="7"/>
    </row>
    <row r="36" spans="1:15" s="4" customFormat="1" x14ac:dyDescent="0.2">
      <c r="A36" s="32" t="s">
        <v>92</v>
      </c>
      <c r="B36" s="223">
        <v>81570.7</v>
      </c>
      <c r="C36" s="256">
        <v>7.7986815876400037E-2</v>
      </c>
      <c r="D36" s="102"/>
      <c r="E36" s="259"/>
      <c r="F36" s="7"/>
      <c r="G36" s="7"/>
      <c r="H36" s="7"/>
      <c r="I36" s="7"/>
      <c r="J36" s="7"/>
      <c r="K36" s="7"/>
      <c r="L36" s="7"/>
      <c r="M36" s="7"/>
      <c r="N36" s="7"/>
      <c r="O36" s="7"/>
    </row>
    <row r="37" spans="1:15" s="4" customFormat="1" x14ac:dyDescent="0.2">
      <c r="A37" s="32" t="s">
        <v>95</v>
      </c>
      <c r="B37" s="223"/>
      <c r="C37" s="256">
        <v>0</v>
      </c>
      <c r="D37" s="102"/>
      <c r="E37" s="259">
        <v>0</v>
      </c>
      <c r="F37" s="7"/>
      <c r="G37" s="7"/>
      <c r="H37" s="7"/>
      <c r="I37" s="7"/>
      <c r="J37" s="7"/>
      <c r="K37" s="7"/>
      <c r="L37" s="7"/>
      <c r="M37" s="7"/>
      <c r="N37" s="7"/>
      <c r="O37" s="7"/>
    </row>
    <row r="38" spans="1:15" s="4" customFormat="1" x14ac:dyDescent="0.2">
      <c r="A38" s="32" t="s">
        <v>176</v>
      </c>
      <c r="B38" s="102">
        <v>40326.03</v>
      </c>
      <c r="C38" s="259">
        <v>0.9366968315814288</v>
      </c>
      <c r="D38" s="102">
        <v>139.29</v>
      </c>
      <c r="E38" s="259">
        <v>4.342742012864175E-4</v>
      </c>
      <c r="F38" s="7"/>
      <c r="G38" s="7"/>
      <c r="H38" s="7"/>
      <c r="I38" s="7"/>
      <c r="J38" s="7"/>
      <c r="K38" s="7"/>
      <c r="L38" s="7"/>
      <c r="M38" s="7"/>
      <c r="N38" s="7"/>
      <c r="O38" s="7"/>
    </row>
    <row r="39" spans="1:15" s="4" customFormat="1" x14ac:dyDescent="0.2">
      <c r="A39" s="32" t="s">
        <v>78</v>
      </c>
      <c r="B39" s="102">
        <v>444017.01999999996</v>
      </c>
      <c r="C39" s="256">
        <v>0.54110473753160893</v>
      </c>
      <c r="D39" s="102">
        <v>369104.81000000006</v>
      </c>
      <c r="E39" s="259">
        <v>0.1345034151979955</v>
      </c>
      <c r="F39" s="7"/>
      <c r="G39" s="7"/>
      <c r="H39" s="7"/>
      <c r="I39" s="7"/>
      <c r="J39" s="7"/>
      <c r="K39" s="7"/>
      <c r="L39" s="7"/>
      <c r="M39" s="7"/>
      <c r="N39" s="7"/>
      <c r="O39" s="7"/>
    </row>
    <row r="40" spans="1:15" s="4" customFormat="1" x14ac:dyDescent="0.2">
      <c r="A40" s="32" t="s">
        <v>93</v>
      </c>
      <c r="B40" s="102">
        <v>804561.69999999984</v>
      </c>
      <c r="C40" s="259">
        <v>0.46936070914993588</v>
      </c>
      <c r="D40" s="102">
        <v>97146.6</v>
      </c>
      <c r="E40" s="259">
        <v>3.1402788885060158E-2</v>
      </c>
      <c r="F40" s="7"/>
      <c r="G40" s="7"/>
      <c r="H40" s="7"/>
      <c r="I40" s="7"/>
      <c r="J40" s="7"/>
      <c r="K40" s="7"/>
      <c r="L40" s="7"/>
      <c r="M40" s="7"/>
      <c r="N40" s="7"/>
      <c r="O40" s="7"/>
    </row>
    <row r="41" spans="1:15" s="4" customFormat="1" x14ac:dyDescent="0.2">
      <c r="A41" s="32" t="s">
        <v>80</v>
      </c>
      <c r="B41" s="223">
        <v>341210.8</v>
      </c>
      <c r="C41" s="256">
        <v>0.70725341529097152</v>
      </c>
      <c r="D41" s="102">
        <v>463109.2</v>
      </c>
      <c r="E41" s="259">
        <v>0.3048010309454765</v>
      </c>
      <c r="F41" s="7"/>
      <c r="G41" s="7"/>
      <c r="H41" s="7"/>
      <c r="I41" s="7"/>
      <c r="J41" s="7"/>
      <c r="K41" s="7"/>
      <c r="L41" s="7"/>
      <c r="M41" s="7"/>
      <c r="N41" s="7"/>
      <c r="O41" s="7"/>
    </row>
    <row r="42" spans="1:15" s="4" customFormat="1" x14ac:dyDescent="0.2">
      <c r="A42" s="32" t="s">
        <v>0</v>
      </c>
      <c r="B42" s="102">
        <v>45684</v>
      </c>
      <c r="C42" s="259">
        <v>0.31644989786386563</v>
      </c>
      <c r="D42" s="102">
        <v>24358</v>
      </c>
      <c r="E42" s="259">
        <v>8.2879103892513878E-2</v>
      </c>
      <c r="F42" s="7"/>
      <c r="G42" s="7"/>
      <c r="H42" s="7"/>
      <c r="I42" s="7"/>
      <c r="J42" s="7"/>
      <c r="K42" s="7"/>
      <c r="L42" s="7"/>
      <c r="M42" s="7"/>
      <c r="N42" s="7"/>
      <c r="O42" s="7"/>
    </row>
    <row r="43" spans="1:15" s="4" customFormat="1" x14ac:dyDescent="0.2">
      <c r="A43" s="32" t="s">
        <v>81</v>
      </c>
      <c r="B43" s="102">
        <v>332028</v>
      </c>
      <c r="C43" s="259">
        <v>0.76575834091320194</v>
      </c>
      <c r="D43" s="102">
        <v>12265</v>
      </c>
      <c r="E43" s="259">
        <v>7.6292439963479161E-2</v>
      </c>
      <c r="F43" s="7"/>
      <c r="G43" s="7"/>
      <c r="H43" s="7"/>
      <c r="I43" s="7"/>
      <c r="J43" s="7"/>
      <c r="K43" s="7"/>
      <c r="L43" s="7"/>
      <c r="M43" s="7"/>
      <c r="N43" s="7"/>
      <c r="O43" s="7"/>
    </row>
    <row r="44" spans="1:15" s="4" customFormat="1" x14ac:dyDescent="0.2">
      <c r="A44" s="32" t="s">
        <v>97</v>
      </c>
      <c r="B44" s="102">
        <v>79822.63</v>
      </c>
      <c r="C44" s="259">
        <v>0.19782952326192341</v>
      </c>
      <c r="D44" s="102">
        <v>13409.14</v>
      </c>
      <c r="E44" s="259">
        <v>1.5741229057965541E-2</v>
      </c>
      <c r="F44" s="7"/>
      <c r="G44" s="7"/>
      <c r="H44" s="7"/>
      <c r="I44" s="7"/>
      <c r="J44" s="7"/>
      <c r="K44" s="7"/>
      <c r="L44" s="7"/>
      <c r="M44" s="7"/>
      <c r="N44" s="7"/>
      <c r="O44" s="7"/>
    </row>
    <row r="45" spans="1:15" s="4" customFormat="1" x14ac:dyDescent="0.2">
      <c r="A45" s="32" t="s">
        <v>94</v>
      </c>
      <c r="B45" s="102">
        <v>80927.199999999997</v>
      </c>
      <c r="C45" s="259">
        <v>0.41772477373751038</v>
      </c>
      <c r="D45" s="102">
        <v>86321.16</v>
      </c>
      <c r="E45" s="259">
        <v>3.2224808158365092E-2</v>
      </c>
      <c r="F45" s="7"/>
      <c r="G45" s="7"/>
      <c r="H45" s="7"/>
      <c r="I45" s="7"/>
      <c r="J45" s="7"/>
      <c r="K45" s="7"/>
      <c r="L45" s="7"/>
      <c r="M45" s="7"/>
      <c r="N45" s="7"/>
      <c r="O45" s="7"/>
    </row>
    <row r="46" spans="1:15" s="4" customFormat="1" x14ac:dyDescent="0.2">
      <c r="A46" s="32" t="s">
        <v>90</v>
      </c>
      <c r="B46" s="223">
        <v>19360.18</v>
      </c>
      <c r="C46" s="256">
        <v>0.64037260342119851</v>
      </c>
      <c r="D46" s="105">
        <v>207168.06</v>
      </c>
      <c r="E46" s="259">
        <v>0.10356081425446451</v>
      </c>
      <c r="F46" s="7"/>
      <c r="G46" s="7"/>
      <c r="H46" s="7"/>
      <c r="I46" s="7"/>
      <c r="J46" s="7"/>
      <c r="K46" s="7"/>
      <c r="L46" s="7"/>
      <c r="M46" s="7"/>
      <c r="N46" s="7"/>
      <c r="O46" s="7"/>
    </row>
    <row r="47" spans="1:15" s="4" customFormat="1" x14ac:dyDescent="0.2">
      <c r="A47" s="32" t="s">
        <v>75</v>
      </c>
      <c r="B47" s="223">
        <v>482.34</v>
      </c>
      <c r="C47" s="256">
        <v>3.6839119850559619E-2</v>
      </c>
      <c r="D47" s="102">
        <v>11373.35</v>
      </c>
      <c r="E47" s="259">
        <v>5.4760275285024522E-2</v>
      </c>
      <c r="F47" s="7"/>
      <c r="G47" s="7"/>
      <c r="H47" s="7"/>
      <c r="I47" s="7"/>
      <c r="J47" s="7"/>
      <c r="K47" s="7"/>
      <c r="L47" s="7"/>
      <c r="M47" s="7"/>
      <c r="N47" s="7"/>
      <c r="O47" s="7"/>
    </row>
    <row r="48" spans="1:15" s="4" customFormat="1" x14ac:dyDescent="0.2">
      <c r="A48" s="32" t="s">
        <v>82</v>
      </c>
      <c r="B48" s="102">
        <v>84851.67</v>
      </c>
      <c r="C48" s="259">
        <v>0.4108886306547157</v>
      </c>
      <c r="D48" s="102">
        <v>327.3</v>
      </c>
      <c r="E48" s="259">
        <v>3.1337198916530566E-3</v>
      </c>
      <c r="F48" s="7"/>
      <c r="G48" s="7"/>
      <c r="H48" s="7"/>
      <c r="I48" s="7"/>
      <c r="J48" s="7"/>
      <c r="K48" s="7"/>
      <c r="L48" s="7"/>
      <c r="M48" s="7"/>
      <c r="N48" s="7"/>
      <c r="O48" s="7"/>
    </row>
    <row r="49" spans="1:15" s="4" customFormat="1" x14ac:dyDescent="0.2">
      <c r="A49" s="32" t="s">
        <v>91</v>
      </c>
      <c r="B49" s="223">
        <v>56713</v>
      </c>
      <c r="C49" s="256">
        <v>0.24938791172838182</v>
      </c>
      <c r="D49" s="102">
        <v>34440</v>
      </c>
      <c r="E49" s="259">
        <v>0.12564258349523699</v>
      </c>
      <c r="F49" s="7"/>
      <c r="G49" s="7"/>
      <c r="H49" s="7"/>
      <c r="I49" s="7"/>
      <c r="J49" s="7"/>
      <c r="K49" s="7"/>
      <c r="L49" s="7"/>
      <c r="M49" s="7"/>
      <c r="N49" s="7"/>
      <c r="O49" s="7"/>
    </row>
    <row r="50" spans="1:15" s="4" customFormat="1" x14ac:dyDescent="0.2">
      <c r="A50" s="32" t="s">
        <v>105</v>
      </c>
      <c r="B50" s="102">
        <v>15457.99</v>
      </c>
      <c r="C50" s="259">
        <v>5.1691359365421158E-2</v>
      </c>
      <c r="D50" s="102">
        <v>1440.3</v>
      </c>
      <c r="E50" s="259">
        <v>3.0546804323618284E-3</v>
      </c>
      <c r="F50" s="7"/>
      <c r="G50" s="7"/>
      <c r="H50" s="7"/>
      <c r="I50" s="7"/>
      <c r="J50" s="7"/>
      <c r="K50" s="7"/>
      <c r="L50" s="7"/>
      <c r="M50" s="7"/>
      <c r="N50" s="7"/>
      <c r="O50" s="7"/>
    </row>
    <row r="51" spans="1:15" s="4" customFormat="1" x14ac:dyDescent="0.2">
      <c r="A51" s="32" t="s">
        <v>84</v>
      </c>
      <c r="B51" s="223">
        <v>100741.3</v>
      </c>
      <c r="C51" s="256">
        <v>0.67710047087738501</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f>SUM(B35:B52)</f>
        <v>3192726.55</v>
      </c>
      <c r="C53" s="261">
        <v>0.42646540555078949</v>
      </c>
      <c r="D53" s="125">
        <f>SUM(D35:D51)</f>
        <v>1932243.8</v>
      </c>
      <c r="E53" s="257">
        <v>9.5083270385900226E-2</v>
      </c>
      <c r="F53" s="11"/>
      <c r="G53" s="7"/>
      <c r="H53" s="7"/>
      <c r="I53" s="7"/>
      <c r="J53" s="7"/>
      <c r="K53" s="7"/>
      <c r="L53" s="7"/>
      <c r="M53" s="7"/>
      <c r="N53" s="7"/>
      <c r="O53" s="7"/>
    </row>
    <row r="54" spans="1:15" s="4" customFormat="1" ht="17.25" customHeight="1" x14ac:dyDescent="0.2">
      <c r="A54" s="314"/>
      <c r="B54" s="314"/>
      <c r="C54" s="314"/>
      <c r="D54" s="314"/>
      <c r="E54" s="179"/>
      <c r="F54" s="155"/>
      <c r="G54" s="155"/>
    </row>
    <row r="55" spans="1:15" s="154" customFormat="1" x14ac:dyDescent="0.2">
      <c r="A55" s="322"/>
      <c r="B55" s="322"/>
      <c r="C55" s="322"/>
      <c r="D55" s="322"/>
    </row>
    <row r="58" spans="1:15" s="2" customFormat="1" ht="15" customHeight="1" x14ac:dyDescent="0.25">
      <c r="A58" s="320" t="s">
        <v>284</v>
      </c>
      <c r="B58" s="320"/>
      <c r="C58" s="320"/>
      <c r="D58" s="76"/>
      <c r="E58" s="76"/>
    </row>
    <row r="59" spans="1:15" ht="13.5" thickBot="1" x14ac:dyDescent="0.25"/>
    <row r="60" spans="1:15" ht="28.5" customHeight="1" x14ac:dyDescent="0.2">
      <c r="A60" s="345" t="s">
        <v>186</v>
      </c>
      <c r="B60" s="347" t="s">
        <v>207</v>
      </c>
      <c r="C60" s="349" t="s">
        <v>208</v>
      </c>
    </row>
    <row r="61" spans="1:15" ht="63.75" customHeight="1" thickBot="1" x14ac:dyDescent="0.25">
      <c r="A61" s="346"/>
      <c r="B61" s="348"/>
      <c r="C61" s="350"/>
    </row>
    <row r="62" spans="1:15" x14ac:dyDescent="0.2">
      <c r="A62" s="181" t="s">
        <v>74</v>
      </c>
      <c r="B62" s="182">
        <v>151316.00999999998</v>
      </c>
      <c r="C62" s="268">
        <v>264378.13999999996</v>
      </c>
    </row>
    <row r="63" spans="1:15" x14ac:dyDescent="0.2">
      <c r="A63" s="184" t="s">
        <v>92</v>
      </c>
      <c r="B63" s="185">
        <v>165</v>
      </c>
      <c r="C63" s="269">
        <v>74425.919999999998</v>
      </c>
    </row>
    <row r="64" spans="1:15" x14ac:dyDescent="0.2">
      <c r="A64" s="184" t="s">
        <v>95</v>
      </c>
      <c r="B64" s="185">
        <v>17031</v>
      </c>
      <c r="C64" s="187">
        <v>0</v>
      </c>
    </row>
    <row r="65" spans="1:3" x14ac:dyDescent="0.2">
      <c r="A65" s="184" t="s">
        <v>77</v>
      </c>
      <c r="B65" s="185">
        <v>1006</v>
      </c>
      <c r="C65" s="269">
        <v>25793.29</v>
      </c>
    </row>
    <row r="66" spans="1:3" x14ac:dyDescent="0.2">
      <c r="A66" s="184" t="s">
        <v>78</v>
      </c>
      <c r="B66" s="185">
        <v>0</v>
      </c>
      <c r="C66" s="187">
        <v>52726.950000000004</v>
      </c>
    </row>
    <row r="67" spans="1:3" x14ac:dyDescent="0.2">
      <c r="A67" s="184" t="s">
        <v>93</v>
      </c>
      <c r="B67" s="185">
        <v>11247.01</v>
      </c>
      <c r="C67" s="269">
        <v>743088.60000000009</v>
      </c>
    </row>
    <row r="68" spans="1:3" x14ac:dyDescent="0.2">
      <c r="A68" s="184" t="s">
        <v>80</v>
      </c>
      <c r="B68" s="185">
        <v>2490.23</v>
      </c>
      <c r="C68" s="269">
        <v>263481.83</v>
      </c>
    </row>
    <row r="69" spans="1:3" x14ac:dyDescent="0.2">
      <c r="A69" s="184" t="s">
        <v>0</v>
      </c>
      <c r="B69" s="185">
        <v>0</v>
      </c>
      <c r="C69" s="187">
        <v>0</v>
      </c>
    </row>
    <row r="70" spans="1:3" x14ac:dyDescent="0.2">
      <c r="A70" s="184" t="s">
        <v>81</v>
      </c>
      <c r="B70" s="185">
        <v>17377.689999999999</v>
      </c>
      <c r="C70" s="269">
        <v>287156.46999999997</v>
      </c>
    </row>
    <row r="71" spans="1:3" x14ac:dyDescent="0.2">
      <c r="A71" s="184" t="s">
        <v>97</v>
      </c>
      <c r="B71" s="185">
        <v>0</v>
      </c>
      <c r="C71" s="269">
        <v>1212.1099999999999</v>
      </c>
    </row>
    <row r="72" spans="1:3" x14ac:dyDescent="0.2">
      <c r="A72" s="184" t="s">
        <v>94</v>
      </c>
      <c r="B72" s="185">
        <v>1043.29</v>
      </c>
      <c r="C72" s="269">
        <v>85004.64</v>
      </c>
    </row>
    <row r="73" spans="1:3" x14ac:dyDescent="0.2">
      <c r="A73" s="184" t="s">
        <v>90</v>
      </c>
      <c r="B73" s="185">
        <v>59110.534500000009</v>
      </c>
      <c r="C73" s="269">
        <v>156182.10768000002</v>
      </c>
    </row>
    <row r="74" spans="1:3" x14ac:dyDescent="0.2">
      <c r="A74" s="184" t="s">
        <v>75</v>
      </c>
      <c r="B74" s="185">
        <v>0</v>
      </c>
      <c r="C74" s="187">
        <v>0</v>
      </c>
    </row>
    <row r="75" spans="1:3" x14ac:dyDescent="0.2">
      <c r="A75" s="184" t="s">
        <v>82</v>
      </c>
      <c r="B75" s="185">
        <v>208</v>
      </c>
      <c r="C75" s="269">
        <v>71221.09</v>
      </c>
    </row>
    <row r="76" spans="1:3" x14ac:dyDescent="0.2">
      <c r="A76" s="184" t="s">
        <v>91</v>
      </c>
      <c r="B76" s="185">
        <v>428</v>
      </c>
      <c r="C76" s="269">
        <v>91153.25</v>
      </c>
    </row>
    <row r="77" spans="1:3" x14ac:dyDescent="0.2">
      <c r="A77" s="184" t="s">
        <v>105</v>
      </c>
      <c r="B77" s="185">
        <v>10275.595200000002</v>
      </c>
      <c r="C77" s="269">
        <v>37606.377699999997</v>
      </c>
    </row>
    <row r="78" spans="1:3" x14ac:dyDescent="0.2">
      <c r="A78" s="184" t="s">
        <v>84</v>
      </c>
      <c r="B78" s="185">
        <v>0</v>
      </c>
      <c r="C78" s="269">
        <v>0</v>
      </c>
    </row>
    <row r="79" spans="1:3" ht="13.5" thickBot="1" x14ac:dyDescent="0.25">
      <c r="A79" s="188"/>
      <c r="B79" s="189"/>
      <c r="C79" s="270"/>
    </row>
    <row r="80" spans="1:3" ht="13.5" thickBot="1" x14ac:dyDescent="0.25">
      <c r="A80" s="191" t="s">
        <v>73</v>
      </c>
      <c r="B80" s="192">
        <f>SUM(B62:B79)</f>
        <v>271698.35970000003</v>
      </c>
      <c r="C80" s="193">
        <f>SUM(C62:C79)</f>
        <v>2153430.7753800005</v>
      </c>
    </row>
    <row r="83" spans="1:256" s="2" customFormat="1" ht="15" x14ac:dyDescent="0.25">
      <c r="A83" s="321" t="s">
        <v>285</v>
      </c>
      <c r="B83" s="321"/>
      <c r="C83" s="321"/>
    </row>
    <row r="84" spans="1:256" ht="13.5" thickBot="1" x14ac:dyDescent="0.25"/>
    <row r="85" spans="1:256" customFormat="1" ht="87.75" customHeight="1" thickBot="1" x14ac:dyDescent="0.25">
      <c r="A85" s="194" t="s">
        <v>262</v>
      </c>
      <c r="B85" s="195" t="s">
        <v>263</v>
      </c>
      <c r="C85" s="273" t="s">
        <v>273</v>
      </c>
      <c r="D85" s="274" t="s">
        <v>274</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36</v>
      </c>
      <c r="C86" s="275">
        <v>57</v>
      </c>
      <c r="D86" s="199">
        <v>72</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19</v>
      </c>
      <c r="C87" s="276">
        <v>22</v>
      </c>
      <c r="D87" s="201">
        <v>36</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1</v>
      </c>
      <c r="C88" s="276">
        <v>2</v>
      </c>
      <c r="D88" s="201">
        <v>2</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14</v>
      </c>
      <c r="C89" s="276">
        <v>18</v>
      </c>
      <c r="D89" s="201">
        <v>21</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40</v>
      </c>
      <c r="C90" s="276">
        <v>42</v>
      </c>
      <c r="D90" s="201">
        <v>49</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24</v>
      </c>
      <c r="C91" s="276">
        <v>35</v>
      </c>
      <c r="D91" s="201">
        <v>93</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202</v>
      </c>
      <c r="C92" s="276">
        <v>141</v>
      </c>
      <c r="D92" s="201">
        <v>183</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141</v>
      </c>
      <c r="C93" s="276">
        <v>87</v>
      </c>
      <c r="D93" s="201">
        <v>109</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17</v>
      </c>
      <c r="C94" s="276">
        <v>42</v>
      </c>
      <c r="D94" s="201">
        <v>52</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124</v>
      </c>
      <c r="C95" s="276">
        <v>73</v>
      </c>
      <c r="D95" s="201">
        <v>89</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7</v>
      </c>
      <c r="C96" s="276">
        <v>3</v>
      </c>
      <c r="D96" s="201">
        <v>4</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189</v>
      </c>
      <c r="C97" s="276">
        <v>222</v>
      </c>
      <c r="D97" s="201">
        <v>400</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5</v>
      </c>
      <c r="C98" s="276">
        <v>2</v>
      </c>
      <c r="D98" s="201">
        <v>2</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14</v>
      </c>
      <c r="C99" s="276">
        <v>20</v>
      </c>
      <c r="D99" s="201">
        <v>26</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54</v>
      </c>
      <c r="C100" s="276">
        <v>61</v>
      </c>
      <c r="D100" s="201">
        <v>129</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20</v>
      </c>
      <c r="C101" s="276">
        <v>14</v>
      </c>
      <c r="D101" s="201">
        <v>50</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6</v>
      </c>
      <c r="C102" s="276">
        <v>17</v>
      </c>
      <c r="D102" s="201">
        <v>18</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264</v>
      </c>
      <c r="B103" s="200">
        <v>0</v>
      </c>
      <c r="C103" s="276"/>
      <c r="D103" s="20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84" t="s">
        <v>272</v>
      </c>
      <c r="B104" s="200"/>
      <c r="C104" s="276">
        <v>24</v>
      </c>
      <c r="D104" s="20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3.5" thickBot="1" x14ac:dyDescent="0.25">
      <c r="A105" s="191" t="s">
        <v>73</v>
      </c>
      <c r="B105" s="192">
        <f>SUM(B86:B104)</f>
        <v>913</v>
      </c>
      <c r="C105" s="192">
        <f t="shared" ref="C105:D105" si="0">SUM(C86:C104)</f>
        <v>882</v>
      </c>
      <c r="D105" s="193">
        <f t="shared" si="0"/>
        <v>1335</v>
      </c>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25.5" x14ac:dyDescent="0.2">
      <c r="A108" s="208" t="s">
        <v>135</v>
      </c>
      <c r="B108" s="208" t="s">
        <v>276</v>
      </c>
      <c r="C108" s="209" t="s">
        <v>136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139</v>
      </c>
      <c r="B109" s="278">
        <v>315</v>
      </c>
      <c r="C109" s="211">
        <v>429</v>
      </c>
    </row>
    <row r="110" spans="1:256" s="154" customFormat="1" x14ac:dyDescent="0.2">
      <c r="A110" s="210" t="s">
        <v>137</v>
      </c>
      <c r="B110" s="278">
        <v>239</v>
      </c>
      <c r="C110" s="211">
        <v>487</v>
      </c>
    </row>
    <row r="111" spans="1:256" s="154" customFormat="1" x14ac:dyDescent="0.2">
      <c r="A111" s="210" t="s">
        <v>140</v>
      </c>
      <c r="B111" s="278">
        <v>150</v>
      </c>
      <c r="C111" s="211">
        <v>164</v>
      </c>
    </row>
    <row r="112" spans="1:256" s="154" customFormat="1" x14ac:dyDescent="0.2">
      <c r="A112" s="210" t="s">
        <v>138</v>
      </c>
      <c r="B112" s="278">
        <v>95</v>
      </c>
      <c r="C112" s="211">
        <v>142</v>
      </c>
    </row>
    <row r="113" spans="1:5" s="154" customFormat="1" x14ac:dyDescent="0.2">
      <c r="A113" s="210" t="s">
        <v>141</v>
      </c>
      <c r="B113" s="278">
        <v>45</v>
      </c>
      <c r="C113" s="211">
        <v>55</v>
      </c>
    </row>
    <row r="114" spans="1:5" s="154" customFormat="1" x14ac:dyDescent="0.2">
      <c r="A114" s="210" t="s">
        <v>286</v>
      </c>
      <c r="B114" s="278">
        <v>26</v>
      </c>
      <c r="C114" s="211">
        <v>44</v>
      </c>
    </row>
    <row r="115" spans="1:5" s="154" customFormat="1" x14ac:dyDescent="0.2">
      <c r="A115" s="210" t="s">
        <v>281</v>
      </c>
      <c r="B115" s="278">
        <v>4</v>
      </c>
      <c r="C115" s="211">
        <v>6</v>
      </c>
    </row>
    <row r="116" spans="1:5" s="154" customFormat="1" x14ac:dyDescent="0.2">
      <c r="A116" s="210" t="s">
        <v>6</v>
      </c>
      <c r="B116" s="278">
        <v>3</v>
      </c>
      <c r="C116" s="211">
        <v>3</v>
      </c>
    </row>
    <row r="117" spans="1:5" s="154" customFormat="1" x14ac:dyDescent="0.2">
      <c r="A117" s="210" t="s">
        <v>89</v>
      </c>
      <c r="B117" s="278">
        <v>3</v>
      </c>
      <c r="C117" s="211">
        <v>3</v>
      </c>
    </row>
    <row r="118" spans="1:5" s="154" customFormat="1" x14ac:dyDescent="0.2">
      <c r="A118" s="210" t="s">
        <v>275</v>
      </c>
      <c r="B118" s="278">
        <v>2</v>
      </c>
      <c r="C118" s="211">
        <v>2</v>
      </c>
    </row>
    <row r="119" spans="1:5" s="154" customFormat="1" ht="15" x14ac:dyDescent="0.25">
      <c r="A119" s="212" t="s">
        <v>73</v>
      </c>
      <c r="B119" s="279">
        <f>SUM(B109:B118)</f>
        <v>882</v>
      </c>
      <c r="C119" s="272">
        <f>SUM(C109:C118)</f>
        <v>1335</v>
      </c>
    </row>
    <row r="120" spans="1:5" s="154" customFormat="1" x14ac:dyDescent="0.2">
      <c r="E120" s="37"/>
    </row>
    <row r="121" spans="1:5" s="154" customFormat="1" ht="25.5" x14ac:dyDescent="0.2">
      <c r="A121" s="208" t="s">
        <v>133</v>
      </c>
      <c r="B121" s="209" t="s">
        <v>288</v>
      </c>
    </row>
    <row r="122" spans="1:5" s="154" customFormat="1" x14ac:dyDescent="0.2">
      <c r="A122" s="216" t="s">
        <v>266</v>
      </c>
      <c r="B122" s="211">
        <v>218</v>
      </c>
    </row>
    <row r="123" spans="1:5" s="154" customFormat="1" x14ac:dyDescent="0.2">
      <c r="A123" s="216" t="s">
        <v>270</v>
      </c>
      <c r="B123" s="211">
        <v>159</v>
      </c>
    </row>
    <row r="124" spans="1:5" s="154" customFormat="1" x14ac:dyDescent="0.2">
      <c r="A124" s="283" t="s">
        <v>287</v>
      </c>
      <c r="B124" s="211">
        <v>156</v>
      </c>
    </row>
    <row r="125" spans="1:5" s="154" customFormat="1" x14ac:dyDescent="0.2">
      <c r="A125" s="217" t="s">
        <v>251</v>
      </c>
      <c r="B125" s="211">
        <v>140</v>
      </c>
    </row>
    <row r="126" spans="1:5" s="154" customFormat="1" x14ac:dyDescent="0.2">
      <c r="A126" s="218" t="s">
        <v>268</v>
      </c>
      <c r="B126" s="211">
        <v>117</v>
      </c>
    </row>
    <row r="127" spans="1:5" s="154" customFormat="1" x14ac:dyDescent="0.2">
      <c r="A127" s="218" t="s">
        <v>249</v>
      </c>
      <c r="B127" s="211">
        <v>99</v>
      </c>
    </row>
    <row r="128" spans="1:5" s="154" customFormat="1" x14ac:dyDescent="0.2">
      <c r="A128" s="217" t="s">
        <v>267</v>
      </c>
      <c r="B128" s="211">
        <v>10</v>
      </c>
    </row>
    <row r="129" spans="1:2" s="154" customFormat="1" x14ac:dyDescent="0.2">
      <c r="A129" s="216" t="s">
        <v>247</v>
      </c>
      <c r="B129" s="211">
        <v>7</v>
      </c>
    </row>
    <row r="130" spans="1:2" s="154" customFormat="1" x14ac:dyDescent="0.2">
      <c r="A130" s="218" t="s">
        <v>269</v>
      </c>
      <c r="B130" s="211">
        <v>7</v>
      </c>
    </row>
    <row r="131" spans="1:2" s="154" customFormat="1" x14ac:dyDescent="0.2">
      <c r="A131" s="219" t="s">
        <v>73</v>
      </c>
      <c r="B131" s="220">
        <f>SUM(B122:B130)</f>
        <v>913</v>
      </c>
    </row>
  </sheetData>
  <mergeCells count="21">
    <mergeCell ref="A2:E2"/>
    <mergeCell ref="A4:D4"/>
    <mergeCell ref="A5:E5"/>
    <mergeCell ref="A6:A7"/>
    <mergeCell ref="B6:B7"/>
    <mergeCell ref="C6:C7"/>
    <mergeCell ref="A27:D27"/>
    <mergeCell ref="A28:D28"/>
    <mergeCell ref="A31:E31"/>
    <mergeCell ref="A33:A34"/>
    <mergeCell ref="B33:B34"/>
    <mergeCell ref="C33:C34"/>
    <mergeCell ref="D33:D34"/>
    <mergeCell ref="E33:E34"/>
    <mergeCell ref="A83:C83"/>
    <mergeCell ref="A54:D54"/>
    <mergeCell ref="A55:D55"/>
    <mergeCell ref="A58:C58"/>
    <mergeCell ref="A60:A61"/>
    <mergeCell ref="B60:B61"/>
    <mergeCell ref="C60:C61"/>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95D7-D299-46A6-B3E0-4F5EE2B63AF8}">
  <dimension ref="A2:IV127"/>
  <sheetViews>
    <sheetView view="pageBreakPreview" zoomScale="75" zoomScaleNormal="75" zoomScaleSheetLayoutView="75" workbookViewId="0">
      <selection activeCell="A52" sqref="A52:D52"/>
    </sheetView>
  </sheetViews>
  <sheetFormatPr baseColWidth="10" defaultRowHeight="12.75" x14ac:dyDescent="0.2"/>
  <cols>
    <col min="1" max="1" width="31.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51" t="s">
        <v>167</v>
      </c>
      <c r="B2" s="351"/>
      <c r="C2" s="351"/>
      <c r="D2" s="351"/>
      <c r="E2" s="351"/>
      <c r="F2" s="36"/>
      <c r="G2" s="36"/>
      <c r="H2" s="36"/>
      <c r="I2" s="36"/>
      <c r="J2" s="36"/>
    </row>
    <row r="4" spans="1:13" ht="15" customHeight="1" x14ac:dyDescent="0.25">
      <c r="A4" s="354" t="s">
        <v>294</v>
      </c>
      <c r="B4" s="354"/>
      <c r="C4" s="354"/>
      <c r="D4" s="354"/>
      <c r="E4" s="222"/>
      <c r="F4" s="221"/>
      <c r="G4" s="221"/>
      <c r="H4" s="221"/>
      <c r="I4" s="221"/>
      <c r="J4" s="221"/>
      <c r="K4" s="221"/>
    </row>
    <row r="5" spans="1:13" ht="13.5" thickBot="1" x14ac:dyDescent="0.25">
      <c r="A5" s="352"/>
      <c r="B5" s="352"/>
      <c r="C5" s="352"/>
      <c r="D5" s="353"/>
      <c r="E5" s="353"/>
    </row>
    <row r="6" spans="1:13" s="4" customFormat="1" ht="12.75" customHeight="1" x14ac:dyDescent="0.2">
      <c r="A6" s="318" t="s">
        <v>72</v>
      </c>
      <c r="B6" s="312" t="s">
        <v>130</v>
      </c>
      <c r="C6" s="333" t="s">
        <v>76</v>
      </c>
      <c r="D6" s="9"/>
      <c r="E6" s="3"/>
      <c r="F6" s="3"/>
      <c r="G6" s="3"/>
      <c r="H6" s="3"/>
      <c r="I6" s="3"/>
    </row>
    <row r="7" spans="1:13" s="4" customFormat="1" ht="28.5" customHeight="1" thickBot="1" x14ac:dyDescent="0.25">
      <c r="A7" s="319"/>
      <c r="B7" s="313"/>
      <c r="C7" s="334"/>
      <c r="D7" s="3"/>
      <c r="E7" s="3"/>
      <c r="F7" s="3"/>
      <c r="G7" s="3"/>
      <c r="H7" s="3"/>
      <c r="I7" s="3"/>
    </row>
    <row r="8" spans="1:13" s="4" customFormat="1" x14ac:dyDescent="0.2">
      <c r="A8" s="31" t="s">
        <v>74</v>
      </c>
      <c r="B8" s="119">
        <v>1225673.94</v>
      </c>
      <c r="C8" s="280">
        <v>27.437982997231302</v>
      </c>
      <c r="D8" s="7"/>
      <c r="E8" s="7"/>
      <c r="F8" s="7"/>
      <c r="G8" s="7"/>
      <c r="H8" s="7"/>
      <c r="I8" s="7"/>
      <c r="J8" s="7"/>
      <c r="K8" s="7"/>
      <c r="L8" s="7"/>
      <c r="M8" s="7"/>
    </row>
    <row r="9" spans="1:13" s="4" customFormat="1" x14ac:dyDescent="0.2">
      <c r="A9" s="32" t="s">
        <v>92</v>
      </c>
      <c r="B9" s="122">
        <v>67146.700000000012</v>
      </c>
      <c r="C9" s="121">
        <v>2.5674258471283271</v>
      </c>
      <c r="D9" s="7"/>
      <c r="E9" s="7"/>
      <c r="F9" s="7"/>
      <c r="G9" s="7"/>
      <c r="H9" s="7"/>
      <c r="I9" s="7"/>
      <c r="J9" s="7"/>
      <c r="K9" s="7"/>
      <c r="L9" s="7"/>
      <c r="M9" s="7"/>
    </row>
    <row r="10" spans="1:13" s="4" customFormat="1" x14ac:dyDescent="0.2">
      <c r="A10" s="32" t="s">
        <v>95</v>
      </c>
      <c r="B10" s="122"/>
      <c r="C10" s="121">
        <v>0</v>
      </c>
      <c r="D10" s="7"/>
      <c r="E10" s="7"/>
      <c r="F10" s="7"/>
      <c r="G10" s="7"/>
      <c r="H10" s="7"/>
      <c r="I10" s="7"/>
      <c r="J10" s="7"/>
      <c r="K10" s="7"/>
      <c r="L10" s="7"/>
      <c r="M10" s="7"/>
    </row>
    <row r="11" spans="1:13" s="4" customFormat="1" x14ac:dyDescent="0.2">
      <c r="A11" s="32" t="s">
        <v>77</v>
      </c>
      <c r="B11" s="122">
        <v>50617.32</v>
      </c>
      <c r="C11" s="121">
        <v>13.893757741026572</v>
      </c>
      <c r="D11" s="7"/>
      <c r="E11" s="7"/>
      <c r="F11" s="7"/>
      <c r="G11" s="7"/>
      <c r="H11" s="7"/>
      <c r="I11" s="7"/>
      <c r="J11" s="7"/>
      <c r="K11" s="7"/>
      <c r="L11" s="7"/>
      <c r="M11" s="7"/>
    </row>
    <row r="12" spans="1:13" s="4" customFormat="1" x14ac:dyDescent="0.2">
      <c r="A12" s="32" t="s">
        <v>78</v>
      </c>
      <c r="B12" s="122">
        <v>849088.49</v>
      </c>
      <c r="C12" s="121">
        <v>23.601942263540781</v>
      </c>
      <c r="D12" s="7"/>
      <c r="E12" s="7"/>
      <c r="F12" s="7"/>
      <c r="G12" s="7"/>
      <c r="H12" s="7"/>
      <c r="I12" s="7"/>
      <c r="J12" s="7"/>
      <c r="K12" s="7"/>
      <c r="L12" s="7"/>
      <c r="M12" s="7"/>
    </row>
    <row r="13" spans="1:13" s="4" customFormat="1" x14ac:dyDescent="0.2">
      <c r="A13" s="32" t="s">
        <v>79</v>
      </c>
      <c r="B13" s="122">
        <v>945916.9</v>
      </c>
      <c r="C13" s="121">
        <v>19.643755366619512</v>
      </c>
      <c r="D13" s="7"/>
      <c r="E13" s="7"/>
      <c r="F13" s="7"/>
      <c r="G13" s="7"/>
      <c r="H13" s="7"/>
      <c r="I13" s="7"/>
      <c r="J13" s="7"/>
      <c r="K13" s="7"/>
      <c r="L13" s="7"/>
      <c r="M13" s="7"/>
    </row>
    <row r="14" spans="1:13" s="4" customFormat="1" x14ac:dyDescent="0.2">
      <c r="A14" s="32" t="s">
        <v>80</v>
      </c>
      <c r="B14" s="122">
        <v>681746.3</v>
      </c>
      <c r="C14" s="121">
        <v>33.945955075145392</v>
      </c>
      <c r="D14" s="7"/>
      <c r="E14" s="7"/>
      <c r="F14" s="7"/>
      <c r="G14" s="7"/>
      <c r="H14" s="7"/>
      <c r="I14" s="7"/>
      <c r="J14" s="7"/>
      <c r="K14" s="7"/>
      <c r="L14" s="7"/>
      <c r="M14" s="7"/>
    </row>
    <row r="15" spans="1:13" s="4" customFormat="1" x14ac:dyDescent="0.2">
      <c r="A15" s="32" t="s">
        <v>0</v>
      </c>
      <c r="B15" s="122">
        <v>73502</v>
      </c>
      <c r="C15" s="121">
        <v>16.771233795065161</v>
      </c>
      <c r="D15" s="7"/>
      <c r="E15" s="7"/>
      <c r="F15" s="7"/>
      <c r="G15" s="7"/>
      <c r="H15" s="7"/>
      <c r="I15" s="7"/>
      <c r="J15" s="7"/>
      <c r="K15" s="7"/>
      <c r="L15" s="7"/>
      <c r="M15" s="7"/>
    </row>
    <row r="16" spans="1:13" s="4" customFormat="1" x14ac:dyDescent="0.2">
      <c r="A16" s="32" t="s">
        <v>81</v>
      </c>
      <c r="B16" s="122">
        <v>331082.3</v>
      </c>
      <c r="C16" s="121">
        <v>55.70341457495558</v>
      </c>
      <c r="D16" s="7"/>
      <c r="E16" s="7"/>
      <c r="F16" s="7"/>
      <c r="G16" s="7"/>
      <c r="H16" s="7"/>
      <c r="I16" s="7"/>
      <c r="J16" s="7"/>
      <c r="K16" s="7"/>
      <c r="L16" s="7"/>
      <c r="M16" s="7"/>
    </row>
    <row r="17" spans="1:13" s="4" customFormat="1" x14ac:dyDescent="0.2">
      <c r="A17" s="32" t="s">
        <v>97</v>
      </c>
      <c r="B17" s="122">
        <v>106987.87</v>
      </c>
      <c r="C17" s="121">
        <v>8.4439479787201961</v>
      </c>
      <c r="D17" s="7"/>
      <c r="E17" s="7"/>
      <c r="F17" s="7"/>
      <c r="G17" s="7"/>
      <c r="H17" s="7"/>
      <c r="I17" s="7"/>
      <c r="J17" s="7"/>
      <c r="K17" s="7"/>
      <c r="L17" s="7"/>
      <c r="M17" s="7"/>
    </row>
    <row r="18" spans="1:13" s="4" customFormat="1" x14ac:dyDescent="0.2">
      <c r="A18" s="32" t="s">
        <v>94</v>
      </c>
      <c r="B18" s="122">
        <v>230267.61</v>
      </c>
      <c r="C18" s="121">
        <v>8.0164150160068299</v>
      </c>
      <c r="D18" s="7"/>
      <c r="E18" s="7"/>
      <c r="F18" s="7"/>
      <c r="G18" s="7"/>
      <c r="H18" s="7"/>
      <c r="I18" s="7"/>
      <c r="J18" s="7"/>
      <c r="K18" s="7"/>
      <c r="L18" s="7"/>
      <c r="M18" s="7"/>
    </row>
    <row r="19" spans="1:13" s="4" customFormat="1" x14ac:dyDescent="0.2">
      <c r="A19" s="32" t="s">
        <v>90</v>
      </c>
      <c r="B19" s="122">
        <v>233384.79</v>
      </c>
      <c r="C19" s="121">
        <v>11.436203747512856</v>
      </c>
      <c r="D19" s="7"/>
      <c r="E19" s="7"/>
      <c r="F19" s="7"/>
      <c r="G19" s="7"/>
      <c r="H19" s="7"/>
      <c r="I19" s="7"/>
      <c r="J19" s="7"/>
      <c r="K19" s="7"/>
      <c r="L19" s="7"/>
      <c r="M19" s="7"/>
    </row>
    <row r="20" spans="1:13" s="4" customFormat="1" x14ac:dyDescent="0.2">
      <c r="A20" s="32" t="s">
        <v>75</v>
      </c>
      <c r="B20" s="122">
        <v>12180.75</v>
      </c>
      <c r="C20" s="121">
        <v>5.4821727321067559</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92935</v>
      </c>
      <c r="C22" s="121">
        <v>18.897444573816415</v>
      </c>
      <c r="D22" s="7"/>
      <c r="E22" s="7"/>
      <c r="F22" s="7"/>
      <c r="G22" s="7"/>
      <c r="H22" s="7"/>
      <c r="I22" s="7"/>
      <c r="J22" s="7"/>
      <c r="K22" s="7"/>
      <c r="L22" s="7"/>
      <c r="M22" s="7"/>
    </row>
    <row r="23" spans="1:13" s="4" customFormat="1" x14ac:dyDescent="0.2">
      <c r="A23" s="32" t="s">
        <v>105</v>
      </c>
      <c r="B23" s="122">
        <v>24674.760000000002</v>
      </c>
      <c r="C23" s="121">
        <v>3.202523023444241</v>
      </c>
      <c r="D23" s="7"/>
      <c r="E23" s="7"/>
      <c r="F23" s="7"/>
      <c r="G23" s="7"/>
      <c r="H23" s="7"/>
      <c r="I23" s="7"/>
      <c r="J23" s="7"/>
      <c r="K23" s="7"/>
      <c r="L23" s="7"/>
      <c r="M23" s="7"/>
    </row>
    <row r="24" spans="1:13" s="4" customFormat="1" x14ac:dyDescent="0.2">
      <c r="A24" s="32" t="s">
        <v>84</v>
      </c>
      <c r="B24" s="122">
        <v>157313.70000000001</v>
      </c>
      <c r="C24" s="121">
        <v>30.763563570046848</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v>5167697.4000000004</v>
      </c>
      <c r="C26" s="282">
        <v>18.478627858742882</v>
      </c>
      <c r="D26" s="128"/>
      <c r="E26" s="7"/>
      <c r="F26" s="7"/>
      <c r="G26" s="7"/>
      <c r="H26" s="7"/>
      <c r="I26" s="7"/>
      <c r="J26" s="7"/>
      <c r="K26" s="7"/>
      <c r="L26" s="7"/>
      <c r="M26" s="7"/>
    </row>
    <row r="27" spans="1:13" s="4" customFormat="1" ht="17.25" customHeight="1" x14ac:dyDescent="0.2">
      <c r="A27" s="314"/>
      <c r="B27" s="314"/>
      <c r="C27" s="314"/>
      <c r="D27" s="322"/>
      <c r="E27" s="38"/>
    </row>
    <row r="29" spans="1:13" s="154" customFormat="1" ht="15" customHeight="1" x14ac:dyDescent="0.25">
      <c r="A29" s="339" t="s">
        <v>295</v>
      </c>
      <c r="B29" s="339"/>
      <c r="C29" s="339"/>
      <c r="D29" s="339"/>
      <c r="E29" s="339"/>
      <c r="F29" s="156"/>
      <c r="G29" s="156"/>
      <c r="H29" s="153"/>
      <c r="I29" s="153"/>
      <c r="J29" s="153"/>
      <c r="K29" s="153"/>
      <c r="L29" s="153"/>
      <c r="M29" s="153"/>
    </row>
    <row r="30" spans="1:13" s="154" customFormat="1" ht="13.5" thickBot="1" x14ac:dyDescent="0.25">
      <c r="A30" s="175"/>
      <c r="B30" s="175"/>
      <c r="C30" s="175"/>
      <c r="D30" s="175"/>
      <c r="E30" s="175"/>
      <c r="F30" s="176"/>
      <c r="G30" s="176"/>
    </row>
    <row r="31" spans="1:13" s="4" customFormat="1" ht="12.75" customHeight="1" x14ac:dyDescent="0.2">
      <c r="A31" s="318" t="s">
        <v>72</v>
      </c>
      <c r="B31" s="312" t="s">
        <v>197</v>
      </c>
      <c r="C31" s="312" t="s">
        <v>86</v>
      </c>
      <c r="D31" s="312" t="s">
        <v>196</v>
      </c>
      <c r="E31" s="312" t="s">
        <v>85</v>
      </c>
      <c r="F31" s="147"/>
      <c r="G31" s="147"/>
      <c r="H31" s="3"/>
      <c r="I31" s="3"/>
      <c r="J31" s="3"/>
      <c r="K31" s="3"/>
    </row>
    <row r="32" spans="1:13" s="4" customFormat="1" ht="28.5" customHeight="1" thickBot="1" x14ac:dyDescent="0.25">
      <c r="A32" s="319"/>
      <c r="B32" s="313"/>
      <c r="C32" s="313"/>
      <c r="D32" s="313"/>
      <c r="E32" s="313"/>
      <c r="F32" s="3"/>
      <c r="G32" s="3"/>
      <c r="H32" s="3"/>
      <c r="I32" s="3"/>
      <c r="J32" s="3"/>
      <c r="K32" s="3"/>
    </row>
    <row r="33" spans="1:15" s="4" customFormat="1" x14ac:dyDescent="0.2">
      <c r="A33" s="31" t="s">
        <v>74</v>
      </c>
      <c r="B33" s="286">
        <v>622518.28</v>
      </c>
      <c r="C33" s="287">
        <v>0.53194174963688889</v>
      </c>
      <c r="D33" s="286">
        <v>603155.65999999992</v>
      </c>
      <c r="E33" s="287">
        <v>0.18722676583502887</v>
      </c>
      <c r="F33" s="7"/>
      <c r="G33" s="7"/>
      <c r="H33" s="7"/>
      <c r="I33" s="7"/>
      <c r="J33" s="7"/>
      <c r="K33" s="7"/>
      <c r="L33" s="7"/>
      <c r="M33" s="7"/>
      <c r="N33" s="7"/>
      <c r="O33" s="7"/>
    </row>
    <row r="34" spans="1:15" s="4" customFormat="1" x14ac:dyDescent="0.2">
      <c r="A34" s="32" t="s">
        <v>92</v>
      </c>
      <c r="B34" s="288">
        <v>67146.700000000012</v>
      </c>
      <c r="C34" s="289">
        <v>6.4196547652623684E-2</v>
      </c>
      <c r="D34" s="290"/>
      <c r="E34" s="289"/>
      <c r="F34" s="7"/>
      <c r="G34" s="7"/>
      <c r="H34" s="7"/>
      <c r="I34" s="7"/>
      <c r="J34" s="7"/>
      <c r="K34" s="7"/>
      <c r="L34" s="7"/>
      <c r="M34" s="7"/>
      <c r="N34" s="7"/>
      <c r="O34" s="7"/>
    </row>
    <row r="35" spans="1:15" s="4" customFormat="1" x14ac:dyDescent="0.2">
      <c r="A35" s="32" t="s">
        <v>95</v>
      </c>
      <c r="B35" s="288"/>
      <c r="C35" s="289">
        <v>0</v>
      </c>
      <c r="D35" s="290"/>
      <c r="E35" s="289">
        <v>0</v>
      </c>
      <c r="F35" s="7"/>
      <c r="G35" s="7"/>
      <c r="H35" s="7"/>
      <c r="I35" s="7"/>
      <c r="J35" s="7"/>
      <c r="K35" s="7"/>
      <c r="L35" s="7"/>
      <c r="M35" s="7"/>
      <c r="N35" s="7"/>
      <c r="O35" s="7"/>
    </row>
    <row r="36" spans="1:15" s="4" customFormat="1" x14ac:dyDescent="0.2">
      <c r="A36" s="32" t="s">
        <v>176</v>
      </c>
      <c r="B36" s="288">
        <v>50374.32</v>
      </c>
      <c r="C36" s="291">
        <v>1.1700994602510835</v>
      </c>
      <c r="D36" s="288">
        <v>243</v>
      </c>
      <c r="E36" s="292">
        <v>7.5761814137841521E-4</v>
      </c>
      <c r="F36" s="7"/>
      <c r="G36" s="7"/>
      <c r="H36" s="7"/>
      <c r="I36" s="7"/>
      <c r="J36" s="7"/>
      <c r="K36" s="7"/>
      <c r="L36" s="7"/>
      <c r="M36" s="7"/>
      <c r="N36" s="7"/>
      <c r="O36" s="7"/>
    </row>
    <row r="37" spans="1:15" s="4" customFormat="1" x14ac:dyDescent="0.2">
      <c r="A37" s="32" t="s">
        <v>78</v>
      </c>
      <c r="B37" s="288">
        <v>473474.85</v>
      </c>
      <c r="C37" s="291">
        <v>0.57700374737226945</v>
      </c>
      <c r="D37" s="288">
        <v>375613.64</v>
      </c>
      <c r="E37" s="291">
        <v>0.13687526146015383</v>
      </c>
      <c r="F37" s="7"/>
      <c r="G37" s="7"/>
      <c r="H37" s="7"/>
      <c r="I37" s="7"/>
      <c r="J37" s="7"/>
      <c r="K37" s="7"/>
      <c r="L37" s="7"/>
      <c r="M37" s="7"/>
      <c r="N37" s="7"/>
      <c r="O37" s="7"/>
    </row>
    <row r="38" spans="1:15" s="4" customFormat="1" x14ac:dyDescent="0.2">
      <c r="A38" s="32" t="s">
        <v>93</v>
      </c>
      <c r="B38" s="288">
        <v>824806</v>
      </c>
      <c r="C38" s="291">
        <v>0.48117071577123555</v>
      </c>
      <c r="D38" s="288">
        <v>121110.9</v>
      </c>
      <c r="E38" s="291">
        <v>3.9149285969654439E-2</v>
      </c>
      <c r="F38" s="7"/>
      <c r="G38" s="7"/>
      <c r="H38" s="7"/>
      <c r="I38" s="7"/>
      <c r="J38" s="7"/>
      <c r="K38" s="7"/>
      <c r="L38" s="7"/>
      <c r="M38" s="7"/>
      <c r="N38" s="7"/>
      <c r="O38" s="7"/>
    </row>
    <row r="39" spans="1:15" s="4" customFormat="1" x14ac:dyDescent="0.2">
      <c r="A39" s="32" t="s">
        <v>80</v>
      </c>
      <c r="B39" s="293">
        <v>223721.59999999998</v>
      </c>
      <c r="C39" s="289">
        <v>0.46372467012873159</v>
      </c>
      <c r="D39" s="290">
        <v>458024.7</v>
      </c>
      <c r="E39" s="289">
        <v>0.30145460456948947</v>
      </c>
      <c r="F39" s="7"/>
      <c r="G39" s="7"/>
      <c r="H39" s="7"/>
      <c r="I39" s="7"/>
      <c r="J39" s="7"/>
      <c r="K39" s="7"/>
      <c r="L39" s="7"/>
      <c r="M39" s="7"/>
      <c r="N39" s="7"/>
      <c r="O39" s="7"/>
    </row>
    <row r="40" spans="1:15" s="4" customFormat="1" x14ac:dyDescent="0.2">
      <c r="A40" s="32" t="s">
        <v>0</v>
      </c>
      <c r="B40" s="288">
        <v>45624</v>
      </c>
      <c r="C40" s="291">
        <v>0.31603428202742767</v>
      </c>
      <c r="D40" s="288">
        <v>27878</v>
      </c>
      <c r="E40" s="291">
        <v>9.4856049688623947E-2</v>
      </c>
      <c r="F40" s="7"/>
      <c r="G40" s="7"/>
      <c r="H40" s="7"/>
      <c r="I40" s="7"/>
      <c r="J40" s="7"/>
      <c r="K40" s="7"/>
      <c r="L40" s="7"/>
      <c r="M40" s="7"/>
      <c r="N40" s="7"/>
      <c r="O40" s="7"/>
    </row>
    <row r="41" spans="1:15" s="4" customFormat="1" x14ac:dyDescent="0.2">
      <c r="A41" s="32" t="s">
        <v>81</v>
      </c>
      <c r="B41" s="288">
        <v>318855</v>
      </c>
      <c r="C41" s="291">
        <v>0.7353773651375155</v>
      </c>
      <c r="D41" s="288">
        <v>12227.3</v>
      </c>
      <c r="E41" s="291">
        <v>7.6057933238112413E-2</v>
      </c>
      <c r="F41" s="7"/>
      <c r="G41" s="7"/>
      <c r="H41" s="7"/>
      <c r="I41" s="7"/>
      <c r="J41" s="7"/>
      <c r="K41" s="7"/>
      <c r="L41" s="7"/>
      <c r="M41" s="7"/>
      <c r="N41" s="7"/>
      <c r="O41" s="7"/>
    </row>
    <row r="42" spans="1:15" s="4" customFormat="1" x14ac:dyDescent="0.2">
      <c r="A42" s="32" t="s">
        <v>97</v>
      </c>
      <c r="B42" s="288">
        <v>89060.27</v>
      </c>
      <c r="C42" s="291">
        <v>0.22072375660483975</v>
      </c>
      <c r="D42" s="288">
        <v>17927.599999999999</v>
      </c>
      <c r="E42" s="291">
        <v>2.1045529993689603E-2</v>
      </c>
      <c r="F42" s="7"/>
      <c r="G42" s="7"/>
      <c r="H42" s="7"/>
      <c r="I42" s="7"/>
      <c r="J42" s="7"/>
      <c r="K42" s="7"/>
      <c r="L42" s="7"/>
      <c r="M42" s="7"/>
      <c r="N42" s="7"/>
      <c r="O42" s="7"/>
    </row>
    <row r="43" spans="1:15" s="4" customFormat="1" x14ac:dyDescent="0.2">
      <c r="A43" s="32" t="s">
        <v>94</v>
      </c>
      <c r="B43" s="309">
        <v>80927.11</v>
      </c>
      <c r="C43" s="310">
        <v>0.41772430918134584</v>
      </c>
      <c r="D43" s="309">
        <v>149340.5</v>
      </c>
      <c r="E43" s="310">
        <v>5.5750744808970618E-2</v>
      </c>
      <c r="F43" s="7"/>
      <c r="G43" s="7"/>
      <c r="H43" s="7"/>
      <c r="I43" s="7"/>
      <c r="J43" s="7"/>
      <c r="K43" s="7"/>
      <c r="L43" s="7"/>
      <c r="M43" s="7"/>
      <c r="N43" s="7"/>
      <c r="O43" s="7"/>
    </row>
    <row r="44" spans="1:15" s="4" customFormat="1" x14ac:dyDescent="0.2">
      <c r="A44" s="32" t="s">
        <v>90</v>
      </c>
      <c r="B44" s="105">
        <v>19702.71</v>
      </c>
      <c r="C44" s="289">
        <v>0.65170239621495674</v>
      </c>
      <c r="D44" s="290">
        <v>213682.08000000002</v>
      </c>
      <c r="E44" s="289">
        <v>0.10681709427789025</v>
      </c>
      <c r="F44" s="7"/>
      <c r="G44" s="7"/>
      <c r="H44" s="7"/>
      <c r="I44" s="7"/>
      <c r="J44" s="7"/>
      <c r="K44" s="7"/>
      <c r="L44" s="7"/>
      <c r="M44" s="7"/>
      <c r="N44" s="7"/>
      <c r="O44" s="7"/>
    </row>
    <row r="45" spans="1:15" s="4" customFormat="1" x14ac:dyDescent="0.2">
      <c r="A45" s="32" t="s">
        <v>75</v>
      </c>
      <c r="B45" s="288">
        <v>482.34</v>
      </c>
      <c r="C45" s="289">
        <v>3.6839119850559619E-2</v>
      </c>
      <c r="D45" s="290">
        <v>11698.41</v>
      </c>
      <c r="E45" s="289">
        <v>5.6325370449083492E-2</v>
      </c>
      <c r="F45" s="7"/>
      <c r="G45" s="7"/>
      <c r="H45" s="7"/>
      <c r="I45" s="7"/>
      <c r="J45" s="7"/>
      <c r="K45" s="7"/>
      <c r="L45" s="7"/>
      <c r="M45" s="7"/>
      <c r="N45" s="7"/>
      <c r="O45" s="7"/>
    </row>
    <row r="46" spans="1:15" s="4" customFormat="1" x14ac:dyDescent="0.2">
      <c r="A46" s="32" t="s">
        <v>82</v>
      </c>
      <c r="B46" s="288">
        <v>84851.67</v>
      </c>
      <c r="C46" s="291">
        <v>0.4108886306547157</v>
      </c>
      <c r="D46" s="288">
        <v>327.3</v>
      </c>
      <c r="E46" s="291">
        <v>3.1337198916530566E-3</v>
      </c>
      <c r="F46" s="7"/>
      <c r="G46" s="7"/>
      <c r="H46" s="7"/>
      <c r="I46" s="7"/>
      <c r="J46" s="7"/>
      <c r="K46" s="7"/>
      <c r="L46" s="7"/>
      <c r="M46" s="7"/>
      <c r="N46" s="7"/>
      <c r="O46" s="7"/>
    </row>
    <row r="47" spans="1:15" s="4" customFormat="1" x14ac:dyDescent="0.2">
      <c r="A47" s="32" t="s">
        <v>91</v>
      </c>
      <c r="B47" s="288">
        <v>56765</v>
      </c>
      <c r="C47" s="289">
        <v>0.24961657484635963</v>
      </c>
      <c r="D47" s="290">
        <v>36170</v>
      </c>
      <c r="E47" s="289">
        <v>0.13195389793910345</v>
      </c>
      <c r="F47" s="7"/>
      <c r="G47" s="7"/>
      <c r="H47" s="7"/>
      <c r="I47" s="7"/>
      <c r="J47" s="7"/>
      <c r="K47" s="7"/>
      <c r="L47" s="7"/>
      <c r="M47" s="7"/>
      <c r="N47" s="7"/>
      <c r="O47" s="7"/>
    </row>
    <row r="48" spans="1:15" s="4" customFormat="1" x14ac:dyDescent="0.2">
      <c r="A48" s="32" t="s">
        <v>105</v>
      </c>
      <c r="B48" s="288">
        <v>20642.45</v>
      </c>
      <c r="C48" s="291">
        <v>6.9028140213102607E-2</v>
      </c>
      <c r="D48" s="288">
        <v>4032.31</v>
      </c>
      <c r="E48" s="291">
        <v>8.5519811526882771E-3</v>
      </c>
      <c r="F48" s="7"/>
      <c r="G48" s="7"/>
      <c r="H48" s="7"/>
      <c r="I48" s="7"/>
      <c r="J48" s="7"/>
      <c r="K48" s="7"/>
      <c r="L48" s="7"/>
      <c r="M48" s="7"/>
      <c r="N48" s="7"/>
      <c r="O48" s="7"/>
    </row>
    <row r="49" spans="1:15" s="4" customFormat="1" x14ac:dyDescent="0.2">
      <c r="A49" s="32" t="s">
        <v>84</v>
      </c>
      <c r="B49" s="105">
        <v>146956.20000000001</v>
      </c>
      <c r="C49" s="289">
        <v>0.98771916005006066</v>
      </c>
      <c r="D49" s="290">
        <v>10357.5</v>
      </c>
      <c r="E49" s="289">
        <v>2.8571596583170718E-2</v>
      </c>
      <c r="F49" s="7"/>
      <c r="G49" s="7"/>
      <c r="H49" s="7"/>
      <c r="I49" s="7"/>
      <c r="J49" s="7"/>
      <c r="K49" s="7"/>
      <c r="L49" s="7"/>
      <c r="M49" s="7"/>
      <c r="N49" s="7"/>
      <c r="O49" s="7"/>
    </row>
    <row r="50" spans="1:15" s="4" customFormat="1" ht="13.5" thickBot="1" x14ac:dyDescent="0.25">
      <c r="A50" s="33"/>
      <c r="B50" s="295"/>
      <c r="C50" s="296"/>
      <c r="D50" s="295"/>
      <c r="E50" s="296"/>
      <c r="F50" s="3"/>
      <c r="G50" s="7"/>
      <c r="H50" s="7"/>
      <c r="I50" s="7"/>
      <c r="J50" s="7"/>
      <c r="K50" s="7"/>
      <c r="L50" s="3"/>
      <c r="M50" s="7"/>
      <c r="N50" s="3"/>
      <c r="O50" s="7"/>
    </row>
    <row r="51" spans="1:15" s="4" customFormat="1" ht="13.5" thickBot="1" x14ac:dyDescent="0.25">
      <c r="A51" s="10" t="s">
        <v>73</v>
      </c>
      <c r="B51" s="285">
        <v>3125908.5</v>
      </c>
      <c r="C51" s="297">
        <v>0.41754024821422936</v>
      </c>
      <c r="D51" s="298">
        <v>2041788.9000000001</v>
      </c>
      <c r="E51" s="297">
        <v>0.10047384602793386</v>
      </c>
      <c r="F51" s="11"/>
      <c r="G51" s="7"/>
      <c r="H51" s="7"/>
      <c r="I51" s="7"/>
      <c r="J51" s="7"/>
      <c r="K51" s="7"/>
      <c r="L51" s="7"/>
      <c r="M51" s="7"/>
      <c r="N51" s="7"/>
      <c r="O51" s="7"/>
    </row>
    <row r="52" spans="1:15" s="4" customFormat="1" ht="17.25" customHeight="1" x14ac:dyDescent="0.2">
      <c r="A52" s="356" t="s">
        <v>304</v>
      </c>
      <c r="B52" s="356"/>
      <c r="C52" s="356"/>
      <c r="D52" s="356"/>
      <c r="E52" s="179"/>
      <c r="F52" s="155"/>
      <c r="G52" s="155"/>
    </row>
    <row r="55" spans="1:15" s="2" customFormat="1" ht="15" customHeight="1" x14ac:dyDescent="0.25">
      <c r="A55" s="320" t="s">
        <v>296</v>
      </c>
      <c r="B55" s="320"/>
      <c r="C55" s="320"/>
      <c r="D55" s="76"/>
      <c r="E55" s="76"/>
    </row>
    <row r="56" spans="1:15" ht="13.5" thickBot="1" x14ac:dyDescent="0.25"/>
    <row r="57" spans="1:15" ht="28.5" customHeight="1" x14ac:dyDescent="0.2">
      <c r="A57" s="345" t="s">
        <v>186</v>
      </c>
      <c r="B57" s="347" t="s">
        <v>207</v>
      </c>
      <c r="C57" s="349" t="s">
        <v>208</v>
      </c>
    </row>
    <row r="58" spans="1:15" ht="63.75" customHeight="1" thickBot="1" x14ac:dyDescent="0.25">
      <c r="A58" s="346"/>
      <c r="B58" s="348"/>
      <c r="C58" s="350"/>
    </row>
    <row r="59" spans="1:15" x14ac:dyDescent="0.2">
      <c r="A59" s="181" t="s">
        <v>74</v>
      </c>
      <c r="B59" s="182">
        <v>161906.68400000001</v>
      </c>
      <c r="C59" s="182">
        <v>293919.57999999996</v>
      </c>
    </row>
    <row r="60" spans="1:15" x14ac:dyDescent="0.2">
      <c r="A60" s="184" t="s">
        <v>92</v>
      </c>
      <c r="B60" s="185">
        <v>535.28</v>
      </c>
      <c r="C60" s="185">
        <v>78613.070000000007</v>
      </c>
    </row>
    <row r="61" spans="1:15" x14ac:dyDescent="0.2">
      <c r="A61" s="184" t="s">
        <v>95</v>
      </c>
      <c r="B61" s="185">
        <v>17031</v>
      </c>
      <c r="C61" s="185">
        <v>0</v>
      </c>
    </row>
    <row r="62" spans="1:15" x14ac:dyDescent="0.2">
      <c r="A62" s="184" t="s">
        <v>77</v>
      </c>
      <c r="B62" s="185">
        <v>1402.7499999999998</v>
      </c>
      <c r="C62" s="185">
        <v>33879.81</v>
      </c>
    </row>
    <row r="63" spans="1:15" x14ac:dyDescent="0.2">
      <c r="A63" s="184" t="s">
        <v>78</v>
      </c>
      <c r="B63" s="185">
        <v>0</v>
      </c>
      <c r="C63" s="185">
        <v>51443.69</v>
      </c>
    </row>
    <row r="64" spans="1:15" x14ac:dyDescent="0.2">
      <c r="A64" s="184" t="s">
        <v>93</v>
      </c>
      <c r="B64" s="185">
        <v>11662.99</v>
      </c>
      <c r="C64" s="185">
        <v>727378.39000000013</v>
      </c>
    </row>
    <row r="65" spans="1:4" x14ac:dyDescent="0.2">
      <c r="A65" s="184" t="s">
        <v>80</v>
      </c>
      <c r="B65" s="185">
        <v>2675.16</v>
      </c>
      <c r="C65" s="185">
        <v>281272.2</v>
      </c>
    </row>
    <row r="66" spans="1:4" x14ac:dyDescent="0.2">
      <c r="A66" s="184" t="s">
        <v>0</v>
      </c>
      <c r="B66" s="185">
        <v>0</v>
      </c>
      <c r="C66" s="185">
        <v>0</v>
      </c>
    </row>
    <row r="67" spans="1:4" ht="25.5" x14ac:dyDescent="0.2">
      <c r="A67" s="184" t="s">
        <v>81</v>
      </c>
      <c r="B67" s="185">
        <v>17833.310000000001</v>
      </c>
      <c r="C67" s="185">
        <v>292787.46000000002</v>
      </c>
    </row>
    <row r="68" spans="1:4" x14ac:dyDescent="0.2">
      <c r="A68" s="184" t="s">
        <v>97</v>
      </c>
      <c r="B68" s="185">
        <v>0</v>
      </c>
      <c r="C68" s="185">
        <v>4524.09</v>
      </c>
    </row>
    <row r="69" spans="1:4" x14ac:dyDescent="0.2">
      <c r="A69" s="184" t="s">
        <v>94</v>
      </c>
      <c r="B69" s="185">
        <v>1043.29</v>
      </c>
      <c r="C69" s="185">
        <v>86347.59</v>
      </c>
    </row>
    <row r="70" spans="1:4" x14ac:dyDescent="0.2">
      <c r="A70" s="184" t="s">
        <v>90</v>
      </c>
      <c r="B70" s="185">
        <v>70020.791700000002</v>
      </c>
      <c r="C70" s="185">
        <v>153281.2304</v>
      </c>
    </row>
    <row r="71" spans="1:4" x14ac:dyDescent="0.2">
      <c r="A71" s="184" t="s">
        <v>75</v>
      </c>
      <c r="B71" s="185">
        <v>0</v>
      </c>
      <c r="C71" s="185">
        <v>0</v>
      </c>
    </row>
    <row r="72" spans="1:4" x14ac:dyDescent="0.2">
      <c r="A72" s="184" t="s">
        <v>82</v>
      </c>
      <c r="B72" s="185">
        <v>195.36</v>
      </c>
      <c r="C72" s="185">
        <v>72885.61</v>
      </c>
    </row>
    <row r="73" spans="1:4" x14ac:dyDescent="0.2">
      <c r="A73" s="184" t="s">
        <v>91</v>
      </c>
      <c r="B73" s="185">
        <v>1358.87</v>
      </c>
      <c r="C73" s="185">
        <v>92422.67</v>
      </c>
    </row>
    <row r="74" spans="1:4" x14ac:dyDescent="0.2">
      <c r="A74" s="184" t="s">
        <v>105</v>
      </c>
      <c r="B74" s="185">
        <v>16130.510000000002</v>
      </c>
      <c r="C74" s="185">
        <v>40071.327999999994</v>
      </c>
    </row>
    <row r="75" spans="1:4" x14ac:dyDescent="0.2">
      <c r="A75" s="184" t="s">
        <v>84</v>
      </c>
      <c r="B75" s="185">
        <v>0</v>
      </c>
      <c r="C75" s="185">
        <v>0</v>
      </c>
    </row>
    <row r="76" spans="1:4" ht="13.5" thickBot="1" x14ac:dyDescent="0.25">
      <c r="A76" s="188"/>
      <c r="B76" s="189"/>
      <c r="C76" s="189"/>
    </row>
    <row r="77" spans="1:4" ht="13.5" thickBot="1" x14ac:dyDescent="0.25">
      <c r="A77" s="191" t="s">
        <v>73</v>
      </c>
      <c r="B77" s="299">
        <f>SUM(B59:B76)</f>
        <v>301795.99569999997</v>
      </c>
      <c r="C77" s="300">
        <f>SUM(C59:C76)</f>
        <v>2208826.7184000006</v>
      </c>
    </row>
    <row r="80" spans="1:4" s="2" customFormat="1" ht="15" x14ac:dyDescent="0.25">
      <c r="A80" s="355" t="s">
        <v>297</v>
      </c>
      <c r="B80" s="355"/>
      <c r="C80" s="355"/>
      <c r="D80" s="355"/>
    </row>
    <row r="81" spans="1:256" ht="13.5" thickBot="1" x14ac:dyDescent="0.25"/>
    <row r="82" spans="1:256" customFormat="1" ht="87.75" customHeight="1" thickBot="1" x14ac:dyDescent="0.25">
      <c r="A82" s="194" t="s">
        <v>262</v>
      </c>
      <c r="B82" s="195" t="s">
        <v>263</v>
      </c>
      <c r="C82" s="273" t="s">
        <v>273</v>
      </c>
      <c r="D82" s="274" t="s">
        <v>274</v>
      </c>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c r="IS82" s="37"/>
      <c r="IT82" s="37"/>
      <c r="IU82" s="37"/>
      <c r="IV82" s="37"/>
    </row>
    <row r="83" spans="1:256" customFormat="1" ht="15" customHeight="1" x14ac:dyDescent="0.2">
      <c r="A83" s="197" t="s">
        <v>74</v>
      </c>
      <c r="B83" s="198">
        <v>43</v>
      </c>
      <c r="C83" s="275">
        <v>59</v>
      </c>
      <c r="D83" s="199">
        <v>71</v>
      </c>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c r="IS83" s="37"/>
      <c r="IT83" s="37"/>
      <c r="IU83" s="37"/>
      <c r="IV83" s="37"/>
    </row>
    <row r="84" spans="1:256" customFormat="1" ht="15" customHeight="1" x14ac:dyDescent="0.2">
      <c r="A84" s="184" t="s">
        <v>92</v>
      </c>
      <c r="B84" s="200">
        <v>19</v>
      </c>
      <c r="C84" s="276">
        <v>23</v>
      </c>
      <c r="D84" s="201">
        <v>38</v>
      </c>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row>
    <row r="85" spans="1:256" customFormat="1" ht="15" customHeight="1" x14ac:dyDescent="0.2">
      <c r="A85" s="184" t="s">
        <v>95</v>
      </c>
      <c r="B85" s="200">
        <v>3</v>
      </c>
      <c r="C85" s="276">
        <v>2</v>
      </c>
      <c r="D85" s="201">
        <v>3</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84" t="s">
        <v>77</v>
      </c>
      <c r="B86" s="200">
        <v>17</v>
      </c>
      <c r="C86" s="276">
        <v>21</v>
      </c>
      <c r="D86" s="201">
        <v>24</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78</v>
      </c>
      <c r="B87" s="200">
        <v>38</v>
      </c>
      <c r="C87" s="276">
        <v>45</v>
      </c>
      <c r="D87" s="201">
        <v>50</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93</v>
      </c>
      <c r="B88" s="200">
        <v>24</v>
      </c>
      <c r="C88" s="276">
        <v>38</v>
      </c>
      <c r="D88" s="201">
        <v>95</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80</v>
      </c>
      <c r="B89" s="200">
        <v>209</v>
      </c>
      <c r="C89" s="276">
        <v>141</v>
      </c>
      <c r="D89" s="201">
        <v>184</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0</v>
      </c>
      <c r="B90" s="200">
        <v>150</v>
      </c>
      <c r="C90" s="276">
        <v>91</v>
      </c>
      <c r="D90" s="201">
        <v>113</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28.5" customHeight="1" x14ac:dyDescent="0.2">
      <c r="A91" s="184" t="s">
        <v>81</v>
      </c>
      <c r="B91" s="200">
        <v>19</v>
      </c>
      <c r="C91" s="276">
        <v>46</v>
      </c>
      <c r="D91" s="201">
        <v>55</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97</v>
      </c>
      <c r="B92" s="200">
        <v>133</v>
      </c>
      <c r="C92" s="276">
        <v>71</v>
      </c>
      <c r="D92" s="201">
        <v>84</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94</v>
      </c>
      <c r="B93" s="200">
        <v>7</v>
      </c>
      <c r="C93" s="276">
        <v>5</v>
      </c>
      <c r="D93" s="201">
        <v>6</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15" customHeight="1" x14ac:dyDescent="0.2">
      <c r="A94" s="184" t="s">
        <v>90</v>
      </c>
      <c r="B94" s="200">
        <v>182</v>
      </c>
      <c r="C94" s="276">
        <v>219</v>
      </c>
      <c r="D94" s="201">
        <v>422</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75</v>
      </c>
      <c r="B95" s="200">
        <v>4</v>
      </c>
      <c r="C95" s="276">
        <v>1</v>
      </c>
      <c r="D95" s="201">
        <v>3</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82</v>
      </c>
      <c r="B96" s="200">
        <v>15</v>
      </c>
      <c r="C96" s="276">
        <v>22</v>
      </c>
      <c r="D96" s="201">
        <v>28</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91</v>
      </c>
      <c r="B97" s="200">
        <v>54</v>
      </c>
      <c r="C97" s="276">
        <v>61</v>
      </c>
      <c r="D97" s="201">
        <v>128</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105</v>
      </c>
      <c r="B98" s="200">
        <v>21</v>
      </c>
      <c r="C98" s="276">
        <v>14</v>
      </c>
      <c r="D98" s="201">
        <v>50</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84</v>
      </c>
      <c r="B99" s="200">
        <v>7</v>
      </c>
      <c r="C99" s="276">
        <v>17</v>
      </c>
      <c r="D99" s="201">
        <v>17</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3.5" thickBot="1" x14ac:dyDescent="0.25">
      <c r="A100" s="184" t="s">
        <v>272</v>
      </c>
      <c r="B100" s="200"/>
      <c r="C100" s="276">
        <v>19</v>
      </c>
      <c r="D100" s="20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3.5" thickBot="1" x14ac:dyDescent="0.25">
      <c r="A101" s="191" t="s">
        <v>73</v>
      </c>
      <c r="B101" s="301">
        <f>SUM(B83:B99)</f>
        <v>945</v>
      </c>
      <c r="C101" s="302">
        <f>SUM(C83:C100)</f>
        <v>895</v>
      </c>
      <c r="D101" s="299">
        <f>SUM(D83:D99)</f>
        <v>1371</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x14ac:dyDescent="0.2">
      <c r="A102" s="263"/>
      <c r="B102" s="284"/>
      <c r="C102" s="20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s="154" customFormat="1" x14ac:dyDescent="0.2">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s="154" customFormat="1" ht="25.5" x14ac:dyDescent="0.2">
      <c r="A104" s="208" t="s">
        <v>135</v>
      </c>
      <c r="B104" s="208" t="s">
        <v>276</v>
      </c>
      <c r="C104" s="209" t="s">
        <v>136</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s="154" customFormat="1" x14ac:dyDescent="0.2">
      <c r="A105" s="210" t="s">
        <v>139</v>
      </c>
      <c r="B105" s="303">
        <v>324</v>
      </c>
      <c r="C105" s="303">
        <v>443</v>
      </c>
    </row>
    <row r="106" spans="1:256" s="154" customFormat="1" x14ac:dyDescent="0.2">
      <c r="A106" s="210" t="s">
        <v>137</v>
      </c>
      <c r="B106" s="303">
        <v>233</v>
      </c>
      <c r="C106" s="303">
        <v>497</v>
      </c>
    </row>
    <row r="107" spans="1:256" s="154" customFormat="1" x14ac:dyDescent="0.2">
      <c r="A107" s="210" t="s">
        <v>140</v>
      </c>
      <c r="B107" s="303">
        <v>157</v>
      </c>
      <c r="C107" s="303">
        <v>169</v>
      </c>
    </row>
    <row r="108" spans="1:256" s="154" customFormat="1" x14ac:dyDescent="0.2">
      <c r="A108" s="210" t="s">
        <v>138</v>
      </c>
      <c r="B108" s="303">
        <v>94</v>
      </c>
      <c r="C108" s="303">
        <v>144</v>
      </c>
    </row>
    <row r="109" spans="1:256" s="154" customFormat="1" x14ac:dyDescent="0.2">
      <c r="A109" s="210" t="s">
        <v>141</v>
      </c>
      <c r="B109" s="303">
        <v>38</v>
      </c>
      <c r="C109" s="303">
        <v>49</v>
      </c>
    </row>
    <row r="110" spans="1:256" s="154" customFormat="1" x14ac:dyDescent="0.2">
      <c r="A110" s="210" t="s">
        <v>286</v>
      </c>
      <c r="B110" s="278">
        <v>33</v>
      </c>
      <c r="C110" s="303">
        <v>51</v>
      </c>
    </row>
    <row r="111" spans="1:256" s="154" customFormat="1" x14ac:dyDescent="0.2">
      <c r="A111" s="210" t="s">
        <v>281</v>
      </c>
      <c r="B111" s="303">
        <v>7</v>
      </c>
      <c r="C111" s="303">
        <v>9</v>
      </c>
    </row>
    <row r="112" spans="1:256" s="154" customFormat="1" x14ac:dyDescent="0.2">
      <c r="A112" s="210" t="s">
        <v>6</v>
      </c>
      <c r="B112" s="303">
        <v>4</v>
      </c>
      <c r="C112" s="303">
        <v>4</v>
      </c>
    </row>
    <row r="113" spans="1:5" s="154" customFormat="1" x14ac:dyDescent="0.2">
      <c r="A113" s="210" t="s">
        <v>89</v>
      </c>
      <c r="B113" s="303">
        <v>3</v>
      </c>
      <c r="C113" s="303">
        <v>3</v>
      </c>
    </row>
    <row r="114" spans="1:5" s="154" customFormat="1" x14ac:dyDescent="0.2">
      <c r="A114" s="210" t="s">
        <v>275</v>
      </c>
      <c r="B114" s="278">
        <v>2</v>
      </c>
      <c r="C114" s="211">
        <v>2</v>
      </c>
    </row>
    <row r="115" spans="1:5" s="154" customFormat="1" x14ac:dyDescent="0.2">
      <c r="A115" s="212" t="s">
        <v>73</v>
      </c>
      <c r="B115" s="279">
        <f>SUM(B105:B114)</f>
        <v>895</v>
      </c>
      <c r="C115" s="304">
        <f>SUM(C105:C114)</f>
        <v>1371</v>
      </c>
    </row>
    <row r="116" spans="1:5" s="154" customFormat="1" x14ac:dyDescent="0.2">
      <c r="E116" s="37"/>
    </row>
    <row r="117" spans="1:5" s="154" customFormat="1" ht="25.5" x14ac:dyDescent="0.2">
      <c r="A117" s="208" t="s">
        <v>133</v>
      </c>
      <c r="B117" s="209" t="s">
        <v>288</v>
      </c>
    </row>
    <row r="118" spans="1:5" s="154" customFormat="1" ht="25.5" x14ac:dyDescent="0.2">
      <c r="A118" s="306" t="s">
        <v>266</v>
      </c>
      <c r="B118" s="211">
        <v>227</v>
      </c>
    </row>
    <row r="119" spans="1:5" s="154" customFormat="1" ht="25.5" x14ac:dyDescent="0.2">
      <c r="A119" s="306" t="s">
        <v>270</v>
      </c>
      <c r="B119" s="211">
        <v>166</v>
      </c>
    </row>
    <row r="120" spans="1:5" s="154" customFormat="1" x14ac:dyDescent="0.2">
      <c r="A120" s="306" t="s">
        <v>251</v>
      </c>
      <c r="B120" s="211">
        <v>152</v>
      </c>
    </row>
    <row r="121" spans="1:5" s="154" customFormat="1" ht="25.5" x14ac:dyDescent="0.2">
      <c r="A121" s="306" t="s">
        <v>265</v>
      </c>
      <c r="B121" s="211">
        <v>144</v>
      </c>
    </row>
    <row r="122" spans="1:5" s="154" customFormat="1" ht="25.5" x14ac:dyDescent="0.2">
      <c r="A122" s="306" t="s">
        <v>268</v>
      </c>
      <c r="B122" s="211">
        <v>126</v>
      </c>
    </row>
    <row r="123" spans="1:5" s="154" customFormat="1" x14ac:dyDescent="0.2">
      <c r="A123" s="306" t="s">
        <v>249</v>
      </c>
      <c r="B123" s="211">
        <v>113</v>
      </c>
    </row>
    <row r="124" spans="1:5" s="154" customFormat="1" ht="25.5" x14ac:dyDescent="0.2">
      <c r="A124" s="306" t="s">
        <v>247</v>
      </c>
      <c r="B124" s="211">
        <v>9</v>
      </c>
    </row>
    <row r="125" spans="1:5" s="154" customFormat="1" x14ac:dyDescent="0.2">
      <c r="A125" s="306" t="s">
        <v>267</v>
      </c>
      <c r="B125" s="211">
        <v>7</v>
      </c>
    </row>
    <row r="126" spans="1:5" s="154" customFormat="1" x14ac:dyDescent="0.2">
      <c r="A126" s="306" t="s">
        <v>269</v>
      </c>
      <c r="B126" s="211">
        <v>1</v>
      </c>
    </row>
    <row r="127" spans="1:5" s="154" customFormat="1" x14ac:dyDescent="0.2">
      <c r="A127" s="219" t="s">
        <v>73</v>
      </c>
      <c r="B127" s="220">
        <f>SUM(B118:B126)</f>
        <v>945</v>
      </c>
    </row>
  </sheetData>
  <mergeCells count="19">
    <mergeCell ref="A2:E2"/>
    <mergeCell ref="A4:D4"/>
    <mergeCell ref="A5:E5"/>
    <mergeCell ref="A6:A7"/>
    <mergeCell ref="B6:B7"/>
    <mergeCell ref="C6:C7"/>
    <mergeCell ref="A80:D80"/>
    <mergeCell ref="A27:D27"/>
    <mergeCell ref="A29:E29"/>
    <mergeCell ref="A31:A32"/>
    <mergeCell ref="B31:B32"/>
    <mergeCell ref="C31:C32"/>
    <mergeCell ref="D31:D32"/>
    <mergeCell ref="E31:E32"/>
    <mergeCell ref="A52:D52"/>
    <mergeCell ref="A55:C55"/>
    <mergeCell ref="A57:A58"/>
    <mergeCell ref="B57:B58"/>
    <mergeCell ref="C57:C58"/>
  </mergeCells>
  <printOptions horizontalCentered="1"/>
  <pageMargins left="0.6" right="0.56000000000000005" top="0.59055118110236227" bottom="0.78" header="0" footer="0"/>
  <pageSetup paperSize="9" scale="60" orientation="portrait" horizontalDpi="300" verticalDpi="300" r:id="rId1"/>
  <headerFooter alignWithMargins="0">
    <oddFooter>&amp;A</oddFooter>
  </headerFooter>
  <rowBreaks count="1" manualBreakCount="1">
    <brk id="53"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102A-49E7-4D76-BE63-87C074E534E3}">
  <dimension ref="A2:IV127"/>
  <sheetViews>
    <sheetView view="pageBreakPreview" topLeftCell="A95" zoomScale="75" zoomScaleNormal="75" zoomScaleSheetLayoutView="75" workbookViewId="0">
      <selection activeCell="D132" sqref="D132"/>
    </sheetView>
  </sheetViews>
  <sheetFormatPr baseColWidth="10" defaultRowHeight="12.75" x14ac:dyDescent="0.2"/>
  <cols>
    <col min="1" max="1" width="31.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51" t="s">
        <v>167</v>
      </c>
      <c r="B2" s="351"/>
      <c r="C2" s="351"/>
      <c r="D2" s="351"/>
      <c r="E2" s="351"/>
      <c r="F2" s="36"/>
      <c r="G2" s="36"/>
      <c r="H2" s="36"/>
      <c r="I2" s="36"/>
      <c r="J2" s="36"/>
    </row>
    <row r="4" spans="1:13" ht="15" customHeight="1" x14ac:dyDescent="0.25">
      <c r="A4" s="354" t="s">
        <v>298</v>
      </c>
      <c r="B4" s="354"/>
      <c r="C4" s="354"/>
      <c r="D4" s="354"/>
      <c r="E4" s="222"/>
      <c r="F4" s="221"/>
      <c r="G4" s="221"/>
      <c r="H4" s="221"/>
      <c r="I4" s="221"/>
      <c r="J4" s="221"/>
      <c r="K4" s="221"/>
    </row>
    <row r="5" spans="1:13" ht="13.5" thickBot="1" x14ac:dyDescent="0.25">
      <c r="A5" s="352"/>
      <c r="B5" s="352"/>
      <c r="C5" s="352"/>
      <c r="D5" s="353"/>
      <c r="E5" s="353"/>
    </row>
    <row r="6" spans="1:13" s="4" customFormat="1" ht="12.75" customHeight="1" x14ac:dyDescent="0.2">
      <c r="A6" s="318" t="s">
        <v>72</v>
      </c>
      <c r="B6" s="312" t="s">
        <v>130</v>
      </c>
      <c r="C6" s="333" t="s">
        <v>76</v>
      </c>
      <c r="D6" s="9"/>
      <c r="E6" s="3"/>
      <c r="F6" s="3"/>
      <c r="G6" s="3"/>
      <c r="H6" s="3"/>
      <c r="I6" s="3"/>
    </row>
    <row r="7" spans="1:13" s="4" customFormat="1" ht="28.5" customHeight="1" thickBot="1" x14ac:dyDescent="0.25">
      <c r="A7" s="319"/>
      <c r="B7" s="313"/>
      <c r="C7" s="334"/>
      <c r="D7" s="3"/>
      <c r="E7" s="3"/>
      <c r="F7" s="3"/>
      <c r="G7" s="3"/>
      <c r="H7" s="3"/>
      <c r="I7" s="3"/>
    </row>
    <row r="8" spans="1:13" s="4" customFormat="1" x14ac:dyDescent="0.2">
      <c r="A8" s="31" t="s">
        <v>74</v>
      </c>
      <c r="B8" s="119">
        <v>1317915.8900000001</v>
      </c>
      <c r="C8" s="280">
        <v>29.50291476508097</v>
      </c>
      <c r="D8" s="7"/>
      <c r="E8" s="7"/>
      <c r="F8" s="7"/>
      <c r="G8" s="7"/>
      <c r="H8" s="7"/>
      <c r="I8" s="7"/>
      <c r="J8" s="7"/>
      <c r="K8" s="7"/>
      <c r="L8" s="7"/>
      <c r="M8" s="7"/>
    </row>
    <row r="9" spans="1:13" s="4" customFormat="1" x14ac:dyDescent="0.2">
      <c r="A9" s="32" t="s">
        <v>92</v>
      </c>
      <c r="B9" s="122">
        <v>148873.15000000002</v>
      </c>
      <c r="C9" s="121">
        <v>5.6923240196973577</v>
      </c>
      <c r="D9" s="7"/>
      <c r="E9" s="7"/>
      <c r="F9" s="7"/>
      <c r="G9" s="7"/>
      <c r="H9" s="7"/>
      <c r="I9" s="7"/>
      <c r="J9" s="7"/>
      <c r="K9" s="7"/>
      <c r="L9" s="7"/>
      <c r="M9" s="7"/>
    </row>
    <row r="10" spans="1:13" s="4" customFormat="1" x14ac:dyDescent="0.2">
      <c r="A10" s="32" t="s">
        <v>95</v>
      </c>
      <c r="B10" s="122"/>
      <c r="C10" s="121">
        <v>0</v>
      </c>
      <c r="D10" s="7"/>
      <c r="E10" s="7"/>
      <c r="F10" s="7"/>
      <c r="G10" s="7"/>
      <c r="H10" s="7"/>
      <c r="I10" s="7"/>
      <c r="J10" s="7"/>
      <c r="K10" s="7"/>
      <c r="L10" s="7"/>
      <c r="M10" s="7"/>
    </row>
    <row r="11" spans="1:13" s="4" customFormat="1" x14ac:dyDescent="0.2">
      <c r="A11" s="32" t="s">
        <v>77</v>
      </c>
      <c r="B11" s="122">
        <v>54741.35</v>
      </c>
      <c r="C11" s="121">
        <v>15.025747220847428</v>
      </c>
      <c r="D11" s="7"/>
      <c r="E11" s="7"/>
      <c r="F11" s="7"/>
      <c r="G11" s="7"/>
      <c r="H11" s="7"/>
      <c r="I11" s="7"/>
      <c r="J11" s="7"/>
      <c r="K11" s="7"/>
      <c r="L11" s="7"/>
      <c r="M11" s="7"/>
    </row>
    <row r="12" spans="1:13" s="4" customFormat="1" x14ac:dyDescent="0.2">
      <c r="A12" s="32" t="s">
        <v>78</v>
      </c>
      <c r="B12" s="122">
        <v>885511.03</v>
      </c>
      <c r="C12" s="121">
        <v>24.614372294445459</v>
      </c>
      <c r="D12" s="7"/>
      <c r="E12" s="7"/>
      <c r="F12" s="7"/>
      <c r="G12" s="7"/>
      <c r="H12" s="7"/>
      <c r="I12" s="7"/>
      <c r="J12" s="7"/>
      <c r="K12" s="7"/>
      <c r="L12" s="7"/>
      <c r="M12" s="7"/>
    </row>
    <row r="13" spans="1:13" s="4" customFormat="1" x14ac:dyDescent="0.2">
      <c r="A13" s="32" t="s">
        <v>79</v>
      </c>
      <c r="B13" s="122">
        <v>934309</v>
      </c>
      <c r="C13" s="121">
        <v>19.402695345469471</v>
      </c>
      <c r="D13" s="7"/>
      <c r="E13" s="7"/>
      <c r="F13" s="7"/>
      <c r="G13" s="7"/>
      <c r="H13" s="7"/>
      <c r="I13" s="7"/>
      <c r="J13" s="7"/>
      <c r="K13" s="7"/>
      <c r="L13" s="7"/>
      <c r="M13" s="7"/>
    </row>
    <row r="14" spans="1:13" s="4" customFormat="1" x14ac:dyDescent="0.2">
      <c r="A14" s="32" t="s">
        <v>80</v>
      </c>
      <c r="B14" s="122">
        <v>664740.79999999993</v>
      </c>
      <c r="C14" s="121">
        <v>33.099206161318669</v>
      </c>
      <c r="D14" s="7"/>
      <c r="E14" s="7"/>
      <c r="F14" s="7"/>
      <c r="G14" s="7"/>
      <c r="H14" s="7"/>
      <c r="I14" s="7"/>
      <c r="J14" s="7"/>
      <c r="K14" s="7"/>
      <c r="L14" s="7"/>
      <c r="M14" s="7"/>
    </row>
    <row r="15" spans="1:13" s="4" customFormat="1" x14ac:dyDescent="0.2">
      <c r="A15" s="32" t="s">
        <v>0</v>
      </c>
      <c r="B15" s="122">
        <v>63145.53</v>
      </c>
      <c r="C15" s="121">
        <v>14.408158237099684</v>
      </c>
      <c r="D15" s="7"/>
      <c r="E15" s="7"/>
      <c r="F15" s="7"/>
      <c r="G15" s="7"/>
      <c r="H15" s="7"/>
      <c r="I15" s="7"/>
      <c r="J15" s="7"/>
      <c r="K15" s="7"/>
      <c r="L15" s="7"/>
      <c r="M15" s="7"/>
    </row>
    <row r="16" spans="1:13" s="4" customFormat="1" x14ac:dyDescent="0.2">
      <c r="A16" s="32" t="s">
        <v>81</v>
      </c>
      <c r="B16" s="122">
        <v>318697.96999999997</v>
      </c>
      <c r="C16" s="121">
        <v>53.619795280831241</v>
      </c>
      <c r="D16" s="7"/>
      <c r="E16" s="7"/>
      <c r="F16" s="7"/>
      <c r="G16" s="7"/>
      <c r="H16" s="7"/>
      <c r="I16" s="7"/>
      <c r="J16" s="7"/>
      <c r="K16" s="7"/>
      <c r="L16" s="7"/>
      <c r="M16" s="7"/>
    </row>
    <row r="17" spans="1:13" s="4" customFormat="1" x14ac:dyDescent="0.2">
      <c r="A17" s="32" t="s">
        <v>97</v>
      </c>
      <c r="B17" s="122">
        <v>139309.85</v>
      </c>
      <c r="C17" s="121">
        <v>10.994939205008134</v>
      </c>
      <c r="D17" s="7"/>
      <c r="E17" s="7"/>
      <c r="F17" s="7"/>
      <c r="G17" s="7"/>
      <c r="H17" s="7"/>
      <c r="I17" s="7"/>
      <c r="J17" s="7"/>
      <c r="K17" s="7"/>
      <c r="L17" s="7"/>
      <c r="M17" s="7"/>
    </row>
    <row r="18" spans="1:13" s="4" customFormat="1" x14ac:dyDescent="0.2">
      <c r="A18" s="32" t="s">
        <v>94</v>
      </c>
      <c r="B18" s="122">
        <v>299033.93000000005</v>
      </c>
      <c r="C18" s="121">
        <v>10.410409378668303</v>
      </c>
      <c r="D18" s="7"/>
      <c r="E18" s="7"/>
      <c r="F18" s="7"/>
      <c r="G18" s="7"/>
      <c r="H18" s="7"/>
      <c r="I18" s="7"/>
      <c r="J18" s="7"/>
      <c r="K18" s="7"/>
      <c r="L18" s="7"/>
      <c r="M18" s="7"/>
    </row>
    <row r="19" spans="1:13" s="4" customFormat="1" x14ac:dyDescent="0.2">
      <c r="A19" s="32" t="s">
        <v>90</v>
      </c>
      <c r="B19" s="122">
        <v>251286</v>
      </c>
      <c r="C19" s="121">
        <v>12.313389809582343</v>
      </c>
      <c r="D19" s="7"/>
      <c r="E19" s="7"/>
      <c r="F19" s="7"/>
      <c r="G19" s="7"/>
      <c r="H19" s="7"/>
      <c r="I19" s="7"/>
      <c r="J19" s="7"/>
      <c r="K19" s="7"/>
      <c r="L19" s="7"/>
      <c r="M19" s="7"/>
    </row>
    <row r="20" spans="1:13" s="4" customFormat="1" x14ac:dyDescent="0.2">
      <c r="A20" s="32" t="s">
        <v>75</v>
      </c>
      <c r="B20" s="122">
        <v>12385.14</v>
      </c>
      <c r="C20" s="121">
        <v>5.574162247096826</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95091</v>
      </c>
      <c r="C22" s="121">
        <v>19.335846580607701</v>
      </c>
      <c r="D22" s="7"/>
      <c r="E22" s="7"/>
      <c r="F22" s="7"/>
      <c r="G22" s="7"/>
      <c r="H22" s="7"/>
      <c r="I22" s="7"/>
      <c r="J22" s="7"/>
      <c r="K22" s="7"/>
      <c r="L22" s="7"/>
      <c r="M22" s="7"/>
    </row>
    <row r="23" spans="1:13" s="4" customFormat="1" x14ac:dyDescent="0.2">
      <c r="A23" s="32" t="s">
        <v>105</v>
      </c>
      <c r="B23" s="122">
        <v>89472.109999999986</v>
      </c>
      <c r="C23" s="121">
        <v>11.612534113042463</v>
      </c>
      <c r="D23" s="7"/>
      <c r="E23" s="7"/>
      <c r="F23" s="7"/>
      <c r="G23" s="7"/>
      <c r="H23" s="7"/>
      <c r="I23" s="7"/>
      <c r="J23" s="7"/>
      <c r="K23" s="7"/>
      <c r="L23" s="7"/>
      <c r="M23" s="7"/>
    </row>
    <row r="24" spans="1:13" s="4" customFormat="1" x14ac:dyDescent="0.2">
      <c r="A24" s="32" t="s">
        <v>84</v>
      </c>
      <c r="B24" s="122">
        <v>167324</v>
      </c>
      <c r="C24" s="121">
        <v>32.721133065934616</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v>5527015.7199999988</v>
      </c>
      <c r="C26" s="282">
        <v>19.763476603583989</v>
      </c>
      <c r="D26" s="128"/>
      <c r="E26" s="7"/>
      <c r="F26" s="7"/>
      <c r="G26" s="7"/>
      <c r="H26" s="7"/>
      <c r="I26" s="7"/>
      <c r="J26" s="7"/>
      <c r="K26" s="7"/>
      <c r="L26" s="7"/>
      <c r="M26" s="7"/>
    </row>
    <row r="27" spans="1:13" s="4" customFormat="1" ht="17.25" customHeight="1" x14ac:dyDescent="0.2">
      <c r="A27" s="314"/>
      <c r="B27" s="314"/>
      <c r="C27" s="314"/>
      <c r="D27" s="322"/>
      <c r="E27" s="38"/>
    </row>
    <row r="29" spans="1:13" s="154" customFormat="1" ht="15" customHeight="1" x14ac:dyDescent="0.25">
      <c r="A29" s="339" t="s">
        <v>299</v>
      </c>
      <c r="B29" s="339"/>
      <c r="C29" s="339"/>
      <c r="D29" s="339"/>
      <c r="E29" s="339"/>
      <c r="F29" s="156"/>
      <c r="G29" s="156"/>
      <c r="H29" s="153"/>
      <c r="I29" s="153"/>
      <c r="J29" s="153"/>
      <c r="K29" s="153"/>
      <c r="L29" s="153"/>
      <c r="M29" s="153"/>
    </row>
    <row r="30" spans="1:13" s="154" customFormat="1" ht="13.5" thickBot="1" x14ac:dyDescent="0.25">
      <c r="A30" s="175"/>
      <c r="B30" s="175"/>
      <c r="C30" s="175"/>
      <c r="D30" s="175"/>
      <c r="E30" s="175"/>
      <c r="F30" s="176"/>
      <c r="G30" s="176"/>
    </row>
    <row r="31" spans="1:13" s="4" customFormat="1" ht="12.75" customHeight="1" x14ac:dyDescent="0.2">
      <c r="A31" s="318" t="s">
        <v>72</v>
      </c>
      <c r="B31" s="312" t="s">
        <v>197</v>
      </c>
      <c r="C31" s="312" t="s">
        <v>86</v>
      </c>
      <c r="D31" s="312" t="s">
        <v>196</v>
      </c>
      <c r="E31" s="312" t="s">
        <v>85</v>
      </c>
      <c r="F31" s="147"/>
      <c r="G31" s="147"/>
      <c r="H31" s="3"/>
      <c r="I31" s="3"/>
      <c r="J31" s="3"/>
      <c r="K31" s="3"/>
    </row>
    <row r="32" spans="1:13" s="4" customFormat="1" ht="28.5" customHeight="1" thickBot="1" x14ac:dyDescent="0.25">
      <c r="A32" s="319"/>
      <c r="B32" s="313"/>
      <c r="C32" s="313"/>
      <c r="D32" s="313"/>
      <c r="E32" s="313"/>
      <c r="F32" s="3"/>
      <c r="G32" s="3"/>
      <c r="H32" s="3"/>
      <c r="I32" s="3"/>
      <c r="J32" s="3"/>
      <c r="K32" s="3"/>
    </row>
    <row r="33" spans="1:15" s="4" customFormat="1" x14ac:dyDescent="0.2">
      <c r="A33" s="31" t="s">
        <v>74</v>
      </c>
      <c r="B33" s="286">
        <v>666895.26</v>
      </c>
      <c r="C33" s="287">
        <v>0.5698618704481222</v>
      </c>
      <c r="D33" s="286">
        <v>651020.63</v>
      </c>
      <c r="E33" s="287">
        <v>0.20208462778378469</v>
      </c>
      <c r="F33" s="7"/>
      <c r="G33" s="7"/>
      <c r="H33" s="7"/>
      <c r="I33" s="7"/>
      <c r="J33" s="7"/>
      <c r="K33" s="7"/>
      <c r="L33" s="7"/>
      <c r="M33" s="7"/>
      <c r="N33" s="7"/>
      <c r="O33" s="7"/>
    </row>
    <row r="34" spans="1:15" s="4" customFormat="1" x14ac:dyDescent="0.2">
      <c r="A34" s="32" t="s">
        <v>92</v>
      </c>
      <c r="B34" s="288">
        <v>148873.15000000002</v>
      </c>
      <c r="C34" s="289">
        <v>0.14233227050876951</v>
      </c>
      <c r="D34" s="290"/>
      <c r="E34" s="289"/>
      <c r="F34" s="7"/>
      <c r="G34" s="7"/>
      <c r="H34" s="7"/>
      <c r="I34" s="7"/>
      <c r="J34" s="7"/>
      <c r="K34" s="7"/>
      <c r="L34" s="7"/>
      <c r="M34" s="7"/>
      <c r="N34" s="7"/>
      <c r="O34" s="7"/>
    </row>
    <row r="35" spans="1:15" s="4" customFormat="1" x14ac:dyDescent="0.2">
      <c r="A35" s="32" t="s">
        <v>95</v>
      </c>
      <c r="B35" s="288"/>
      <c r="C35" s="289">
        <v>0</v>
      </c>
      <c r="D35" s="290"/>
      <c r="E35" s="289">
        <v>0</v>
      </c>
      <c r="F35" s="7"/>
      <c r="G35" s="7"/>
      <c r="H35" s="7"/>
      <c r="I35" s="7"/>
      <c r="J35" s="7"/>
      <c r="K35" s="7"/>
      <c r="L35" s="7"/>
      <c r="M35" s="7"/>
      <c r="N35" s="7"/>
      <c r="O35" s="7"/>
    </row>
    <row r="36" spans="1:15" s="4" customFormat="1" x14ac:dyDescent="0.2">
      <c r="A36" s="32" t="s">
        <v>176</v>
      </c>
      <c r="B36" s="288">
        <v>54433.5</v>
      </c>
      <c r="C36" s="291">
        <v>0.2083264303727338</v>
      </c>
      <c r="D36" s="288">
        <v>307.85000000000002</v>
      </c>
      <c r="E36" s="292">
        <v>3.0032999940453825E-3</v>
      </c>
      <c r="F36" s="7"/>
      <c r="G36" s="7"/>
      <c r="H36" s="7"/>
      <c r="I36" s="7"/>
      <c r="J36" s="7"/>
      <c r="K36" s="7"/>
      <c r="L36" s="7"/>
      <c r="M36" s="7"/>
      <c r="N36" s="7"/>
      <c r="O36" s="7"/>
    </row>
    <row r="37" spans="1:15" s="4" customFormat="1" x14ac:dyDescent="0.2">
      <c r="A37" s="32" t="s">
        <v>78</v>
      </c>
      <c r="B37" s="288">
        <v>487035.78</v>
      </c>
      <c r="C37" s="291">
        <v>0.59352987843889959</v>
      </c>
      <c r="D37" s="288">
        <v>398475.25</v>
      </c>
      <c r="E37" s="291">
        <v>0.14520613263445428</v>
      </c>
      <c r="F37" s="7"/>
      <c r="G37" s="7"/>
      <c r="H37" s="7"/>
      <c r="I37" s="7"/>
      <c r="J37" s="7"/>
      <c r="K37" s="7"/>
      <c r="L37" s="7"/>
      <c r="M37" s="7"/>
      <c r="N37" s="7"/>
      <c r="O37" s="7"/>
    </row>
    <row r="38" spans="1:15" s="4" customFormat="1" x14ac:dyDescent="0.2">
      <c r="A38" s="32" t="s">
        <v>93</v>
      </c>
      <c r="B38" s="288">
        <v>801147.1</v>
      </c>
      <c r="C38" s="291">
        <v>0.46736871888062115</v>
      </c>
      <c r="D38" s="288">
        <v>133161.9</v>
      </c>
      <c r="E38" s="291">
        <v>4.3044790381068315E-2</v>
      </c>
      <c r="F38" s="7"/>
      <c r="G38" s="7"/>
      <c r="H38" s="7"/>
      <c r="I38" s="7"/>
      <c r="J38" s="7"/>
      <c r="K38" s="7"/>
      <c r="L38" s="7"/>
      <c r="M38" s="7"/>
      <c r="N38" s="7"/>
      <c r="O38" s="7"/>
    </row>
    <row r="39" spans="1:15" s="4" customFormat="1" x14ac:dyDescent="0.2">
      <c r="A39" s="32" t="s">
        <v>80</v>
      </c>
      <c r="B39" s="293">
        <v>209229.19999999998</v>
      </c>
      <c r="C39" s="289">
        <v>0.43292998763455381</v>
      </c>
      <c r="D39" s="290">
        <v>455511.6</v>
      </c>
      <c r="E39" s="289">
        <v>0.29996649786052526</v>
      </c>
      <c r="F39" s="7"/>
      <c r="G39" s="7"/>
      <c r="H39" s="7"/>
      <c r="I39" s="7"/>
      <c r="J39" s="7"/>
      <c r="K39" s="7"/>
      <c r="L39" s="7"/>
      <c r="M39" s="7"/>
      <c r="N39" s="7"/>
      <c r="O39" s="7"/>
    </row>
    <row r="40" spans="1:15" s="4" customFormat="1" x14ac:dyDescent="0.2">
      <c r="A40" s="32" t="s">
        <v>0</v>
      </c>
      <c r="B40" s="288">
        <v>36535.339999999997</v>
      </c>
      <c r="C40" s="291">
        <v>0.25307776489408984</v>
      </c>
      <c r="D40" s="288">
        <v>26610.19</v>
      </c>
      <c r="E40" s="291">
        <v>9.0542273651758515E-2</v>
      </c>
      <c r="F40" s="7"/>
      <c r="G40" s="7"/>
      <c r="H40" s="7"/>
      <c r="I40" s="7"/>
      <c r="J40" s="7"/>
      <c r="K40" s="7"/>
      <c r="L40" s="7"/>
      <c r="M40" s="7"/>
      <c r="N40" s="7"/>
      <c r="O40" s="7"/>
    </row>
    <row r="41" spans="1:15" s="4" customFormat="1" x14ac:dyDescent="0.2">
      <c r="A41" s="32" t="s">
        <v>81</v>
      </c>
      <c r="B41" s="288">
        <v>299409.3</v>
      </c>
      <c r="C41" s="291">
        <v>0.76366444402326028</v>
      </c>
      <c r="D41" s="288">
        <v>19288.669999999998</v>
      </c>
      <c r="E41" s="291">
        <v>9.535275288883395E-2</v>
      </c>
      <c r="F41" s="7"/>
      <c r="G41" s="7"/>
      <c r="H41" s="7"/>
      <c r="I41" s="7"/>
      <c r="J41" s="7"/>
      <c r="K41" s="7"/>
      <c r="L41" s="7"/>
      <c r="M41" s="7"/>
      <c r="N41" s="7"/>
      <c r="O41" s="7"/>
    </row>
    <row r="42" spans="1:15" s="4" customFormat="1" x14ac:dyDescent="0.2">
      <c r="A42" s="32" t="s">
        <v>97</v>
      </c>
      <c r="B42" s="288">
        <v>97072.98000000001</v>
      </c>
      <c r="C42" s="291">
        <v>0.24058216767618693</v>
      </c>
      <c r="D42" s="288">
        <v>42236.87</v>
      </c>
      <c r="E42" s="291">
        <v>4.9582616436364531E-2</v>
      </c>
      <c r="F42" s="7"/>
      <c r="G42" s="7"/>
      <c r="H42" s="7"/>
      <c r="I42" s="7"/>
      <c r="J42" s="7"/>
      <c r="K42" s="7"/>
      <c r="L42" s="7"/>
      <c r="M42" s="7"/>
      <c r="N42" s="7"/>
      <c r="O42" s="7"/>
    </row>
    <row r="43" spans="1:15" s="4" customFormat="1" x14ac:dyDescent="0.2">
      <c r="A43" s="32" t="s">
        <v>94</v>
      </c>
      <c r="B43" s="293">
        <v>82098.790000000008</v>
      </c>
      <c r="C43" s="294">
        <v>0.42263672230592825</v>
      </c>
      <c r="D43" s="293">
        <v>216935.14</v>
      </c>
      <c r="E43" s="294">
        <v>8.1000429691428871E-2</v>
      </c>
      <c r="F43" s="7"/>
      <c r="G43" s="7"/>
      <c r="H43" s="7"/>
      <c r="I43" s="7"/>
      <c r="J43" s="7"/>
      <c r="K43" s="7"/>
      <c r="L43" s="7"/>
      <c r="M43" s="7"/>
      <c r="N43" s="7"/>
      <c r="O43" s="7"/>
    </row>
    <row r="44" spans="1:15" s="4" customFormat="1" x14ac:dyDescent="0.2">
      <c r="A44" s="32" t="s">
        <v>90</v>
      </c>
      <c r="B44" s="105">
        <v>20279</v>
      </c>
      <c r="C44" s="289">
        <v>0.6707642193811465</v>
      </c>
      <c r="D44" s="290">
        <v>231007</v>
      </c>
      <c r="E44" s="289">
        <v>0.11547761280614918</v>
      </c>
      <c r="F44" s="7"/>
      <c r="G44" s="7"/>
      <c r="H44" s="7"/>
      <c r="I44" s="7"/>
      <c r="J44" s="7"/>
      <c r="K44" s="7"/>
      <c r="L44" s="7"/>
      <c r="M44" s="7"/>
      <c r="N44" s="7"/>
      <c r="O44" s="7"/>
    </row>
    <row r="45" spans="1:15" s="4" customFormat="1" x14ac:dyDescent="0.2">
      <c r="A45" s="32" t="s">
        <v>75</v>
      </c>
      <c r="B45" s="288">
        <v>482.34</v>
      </c>
      <c r="C45" s="289">
        <v>3.2572274537128257E-2</v>
      </c>
      <c r="D45" s="290">
        <v>11902.8</v>
      </c>
      <c r="E45" s="289">
        <v>5.7786673123958444E-2</v>
      </c>
      <c r="F45" s="7"/>
      <c r="G45" s="7"/>
      <c r="H45" s="7"/>
      <c r="I45" s="7"/>
      <c r="J45" s="7"/>
      <c r="K45" s="7"/>
      <c r="L45" s="7"/>
      <c r="M45" s="7"/>
      <c r="N45" s="7"/>
      <c r="O45" s="7"/>
    </row>
    <row r="46" spans="1:15" s="4" customFormat="1" x14ac:dyDescent="0.2">
      <c r="A46" s="32" t="s">
        <v>82</v>
      </c>
      <c r="B46" s="288">
        <v>84851.67</v>
      </c>
      <c r="C46" s="291">
        <v>0.4108886306547157</v>
      </c>
      <c r="D46" s="288">
        <v>327.3</v>
      </c>
      <c r="E46" s="291">
        <v>3.1337198916530566E-3</v>
      </c>
      <c r="F46" s="7"/>
      <c r="G46" s="7"/>
      <c r="H46" s="7"/>
      <c r="I46" s="7"/>
      <c r="J46" s="7"/>
      <c r="K46" s="7"/>
      <c r="L46" s="7"/>
      <c r="M46" s="7"/>
      <c r="N46" s="7"/>
      <c r="O46" s="7"/>
    </row>
    <row r="47" spans="1:15" s="4" customFormat="1" x14ac:dyDescent="0.2">
      <c r="A47" s="32" t="s">
        <v>91</v>
      </c>
      <c r="B47" s="288">
        <v>56772</v>
      </c>
      <c r="C47" s="289">
        <v>0.25004438181133393</v>
      </c>
      <c r="D47" s="290">
        <v>38319</v>
      </c>
      <c r="E47" s="289">
        <v>0.14449875349606628</v>
      </c>
      <c r="F47" s="7"/>
      <c r="G47" s="7"/>
      <c r="H47" s="7"/>
      <c r="I47" s="7"/>
      <c r="J47" s="7"/>
      <c r="K47" s="7"/>
      <c r="L47" s="7"/>
      <c r="M47" s="7"/>
      <c r="N47" s="7"/>
      <c r="O47" s="7"/>
    </row>
    <row r="48" spans="1:15" s="4" customFormat="1" x14ac:dyDescent="0.2">
      <c r="A48" s="32" t="s">
        <v>105</v>
      </c>
      <c r="B48" s="288">
        <v>84484.68</v>
      </c>
      <c r="C48" s="291">
        <v>0.28141398242117066</v>
      </c>
      <c r="D48" s="288">
        <v>4987.43</v>
      </c>
      <c r="E48" s="291">
        <v>1.0603995024972558E-2</v>
      </c>
      <c r="F48" s="7"/>
      <c r="G48" s="7"/>
      <c r="H48" s="7"/>
      <c r="I48" s="7"/>
      <c r="J48" s="7"/>
      <c r="K48" s="7"/>
      <c r="L48" s="7"/>
      <c r="M48" s="7"/>
      <c r="N48" s="7"/>
      <c r="O48" s="7"/>
    </row>
    <row r="49" spans="1:15" s="4" customFormat="1" x14ac:dyDescent="0.2">
      <c r="A49" s="32" t="s">
        <v>84</v>
      </c>
      <c r="B49" s="105">
        <v>155908</v>
      </c>
      <c r="C49" s="289">
        <v>1</v>
      </c>
      <c r="D49" s="290">
        <v>11416</v>
      </c>
      <c r="E49" s="289">
        <v>3.1491513067195456E-2</v>
      </c>
      <c r="F49" s="7"/>
      <c r="G49" s="7"/>
      <c r="H49" s="7"/>
      <c r="I49" s="7"/>
      <c r="J49" s="7"/>
      <c r="K49" s="7"/>
      <c r="L49" s="7"/>
      <c r="M49" s="7"/>
      <c r="N49" s="7"/>
      <c r="O49" s="7"/>
    </row>
    <row r="50" spans="1:15" s="4" customFormat="1" ht="13.5" thickBot="1" x14ac:dyDescent="0.25">
      <c r="A50" s="33"/>
      <c r="B50" s="295"/>
      <c r="C50" s="296"/>
      <c r="D50" s="295"/>
      <c r="E50" s="296"/>
      <c r="F50" s="3"/>
      <c r="G50" s="7"/>
      <c r="H50" s="7"/>
      <c r="I50" s="7"/>
      <c r="J50" s="7"/>
      <c r="K50" s="7"/>
      <c r="L50" s="3"/>
      <c r="M50" s="7"/>
      <c r="N50" s="3"/>
      <c r="O50" s="7"/>
    </row>
    <row r="51" spans="1:15" s="4" customFormat="1" ht="13.5" thickBot="1" x14ac:dyDescent="0.25">
      <c r="A51" s="10" t="s">
        <v>73</v>
      </c>
      <c r="B51" s="285">
        <v>3285508.09</v>
      </c>
      <c r="C51" s="297">
        <v>0.42835345249342099</v>
      </c>
      <c r="D51" s="298">
        <v>2241507.63</v>
      </c>
      <c r="E51" s="297">
        <v>0.11127812560759628</v>
      </c>
      <c r="F51" s="11"/>
      <c r="G51" s="7"/>
      <c r="H51" s="7"/>
      <c r="I51" s="7"/>
      <c r="J51" s="7"/>
      <c r="K51" s="7"/>
      <c r="L51" s="7"/>
      <c r="M51" s="7"/>
      <c r="N51" s="7"/>
      <c r="O51" s="7"/>
    </row>
    <row r="52" spans="1:15" s="4" customFormat="1" ht="17.25" customHeight="1" x14ac:dyDescent="0.2">
      <c r="A52" s="314"/>
      <c r="B52" s="314"/>
      <c r="C52" s="314"/>
      <c r="D52" s="314"/>
      <c r="E52" s="179"/>
      <c r="F52" s="155"/>
      <c r="G52" s="155"/>
    </row>
    <row r="55" spans="1:15" s="2" customFormat="1" ht="15" customHeight="1" x14ac:dyDescent="0.25">
      <c r="A55" s="320" t="s">
        <v>300</v>
      </c>
      <c r="B55" s="320"/>
      <c r="C55" s="320"/>
      <c r="D55" s="76"/>
      <c r="E55" s="76"/>
    </row>
    <row r="56" spans="1:15" ht="13.5" thickBot="1" x14ac:dyDescent="0.25"/>
    <row r="57" spans="1:15" ht="28.5" customHeight="1" x14ac:dyDescent="0.2">
      <c r="A57" s="345" t="s">
        <v>186</v>
      </c>
      <c r="B57" s="347" t="s">
        <v>302</v>
      </c>
      <c r="C57" s="349" t="s">
        <v>303</v>
      </c>
    </row>
    <row r="58" spans="1:15" ht="63.75" customHeight="1" thickBot="1" x14ac:dyDescent="0.25">
      <c r="A58" s="346"/>
      <c r="B58" s="348"/>
      <c r="C58" s="350"/>
    </row>
    <row r="59" spans="1:15" x14ac:dyDescent="0.2">
      <c r="A59" s="181" t="s">
        <v>74</v>
      </c>
      <c r="B59" s="182">
        <v>168663.37400000001</v>
      </c>
      <c r="C59" s="182">
        <v>292411.2072</v>
      </c>
    </row>
    <row r="60" spans="1:15" x14ac:dyDescent="0.2">
      <c r="A60" s="184" t="s">
        <v>92</v>
      </c>
      <c r="B60" s="185">
        <v>535.28</v>
      </c>
      <c r="C60" s="185">
        <v>103964.26</v>
      </c>
    </row>
    <row r="61" spans="1:15" x14ac:dyDescent="0.2">
      <c r="A61" s="184" t="s">
        <v>95</v>
      </c>
      <c r="B61" s="185">
        <v>17030.77</v>
      </c>
      <c r="C61" s="185">
        <v>0</v>
      </c>
    </row>
    <row r="62" spans="1:15" x14ac:dyDescent="0.2">
      <c r="A62" s="184" t="s">
        <v>77</v>
      </c>
      <c r="B62" s="185">
        <v>1714.1799999999998</v>
      </c>
      <c r="C62" s="185">
        <v>35703.787300000004</v>
      </c>
    </row>
    <row r="63" spans="1:15" x14ac:dyDescent="0.2">
      <c r="A63" s="184" t="s">
        <v>78</v>
      </c>
      <c r="B63" s="185">
        <v>4703</v>
      </c>
      <c r="C63" s="185">
        <v>51443.69</v>
      </c>
    </row>
    <row r="64" spans="1:15" x14ac:dyDescent="0.2">
      <c r="A64" s="184" t="s">
        <v>93</v>
      </c>
      <c r="B64" s="185">
        <v>11726.570000000002</v>
      </c>
      <c r="C64" s="185">
        <v>751492.93070000014</v>
      </c>
    </row>
    <row r="65" spans="1:4" x14ac:dyDescent="0.2">
      <c r="A65" s="184" t="s">
        <v>80</v>
      </c>
      <c r="B65" s="185">
        <v>3911.1</v>
      </c>
      <c r="C65" s="185">
        <v>272622.46999999997</v>
      </c>
    </row>
    <row r="66" spans="1:4" x14ac:dyDescent="0.2">
      <c r="A66" s="184" t="s">
        <v>0</v>
      </c>
      <c r="B66" s="185">
        <v>0</v>
      </c>
      <c r="C66" s="185">
        <v>0</v>
      </c>
    </row>
    <row r="67" spans="1:4" ht="25.5" x14ac:dyDescent="0.2">
      <c r="A67" s="184" t="s">
        <v>81</v>
      </c>
      <c r="B67" s="185">
        <v>14622.99</v>
      </c>
      <c r="C67" s="185">
        <v>299634.44179999997</v>
      </c>
    </row>
    <row r="68" spans="1:4" x14ac:dyDescent="0.2">
      <c r="A68" s="184" t="s">
        <v>97</v>
      </c>
      <c r="B68" s="185">
        <v>3354.6</v>
      </c>
      <c r="C68" s="185">
        <v>1212.1099999999999</v>
      </c>
    </row>
    <row r="69" spans="1:4" x14ac:dyDescent="0.2">
      <c r="A69" s="184" t="s">
        <v>94</v>
      </c>
      <c r="B69" s="185">
        <v>1032.27</v>
      </c>
      <c r="C69" s="185">
        <v>95778.16</v>
      </c>
    </row>
    <row r="70" spans="1:4" x14ac:dyDescent="0.2">
      <c r="A70" s="184" t="s">
        <v>90</v>
      </c>
      <c r="B70" s="185">
        <v>86110.484099999987</v>
      </c>
      <c r="C70" s="185">
        <v>184117.3921</v>
      </c>
    </row>
    <row r="71" spans="1:4" x14ac:dyDescent="0.2">
      <c r="A71" s="184" t="s">
        <v>75</v>
      </c>
      <c r="B71" s="185">
        <v>0</v>
      </c>
      <c r="C71" s="185">
        <v>0</v>
      </c>
    </row>
    <row r="72" spans="1:4" x14ac:dyDescent="0.2">
      <c r="A72" s="184" t="s">
        <v>82</v>
      </c>
      <c r="B72" s="185">
        <v>152.66</v>
      </c>
      <c r="C72" s="185">
        <v>72866.868999999992</v>
      </c>
    </row>
    <row r="73" spans="1:4" x14ac:dyDescent="0.2">
      <c r="A73" s="184" t="s">
        <v>91</v>
      </c>
      <c r="B73" s="185">
        <v>1603.5100000000002</v>
      </c>
      <c r="C73" s="185">
        <v>94959.202600000004</v>
      </c>
    </row>
    <row r="74" spans="1:4" x14ac:dyDescent="0.2">
      <c r="A74" s="184" t="s">
        <v>105</v>
      </c>
      <c r="B74" s="185">
        <v>19573.629999999997</v>
      </c>
      <c r="C74" s="185">
        <v>43145.3966</v>
      </c>
    </row>
    <row r="75" spans="1:4" x14ac:dyDescent="0.2">
      <c r="A75" s="184" t="s">
        <v>84</v>
      </c>
      <c r="B75" s="185">
        <v>0</v>
      </c>
      <c r="C75" s="185">
        <v>0</v>
      </c>
    </row>
    <row r="76" spans="1:4" ht="13.5" thickBot="1" x14ac:dyDescent="0.25">
      <c r="A76" s="188"/>
      <c r="B76" s="189"/>
      <c r="C76" s="189"/>
    </row>
    <row r="77" spans="1:4" ht="13.5" thickBot="1" x14ac:dyDescent="0.25">
      <c r="A77" s="191" t="s">
        <v>73</v>
      </c>
      <c r="B77" s="299">
        <f>SUM(B59:B76)</f>
        <v>334734.41809999995</v>
      </c>
      <c r="C77" s="300">
        <f>SUM(C59:C76)</f>
        <v>2299351.9173000003</v>
      </c>
    </row>
    <row r="80" spans="1:4" s="2" customFormat="1" ht="15" x14ac:dyDescent="0.25">
      <c r="A80" s="355" t="s">
        <v>301</v>
      </c>
      <c r="B80" s="355"/>
      <c r="C80" s="355"/>
      <c r="D80" s="355"/>
    </row>
    <row r="81" spans="1:256" ht="13.5" thickBot="1" x14ac:dyDescent="0.25"/>
    <row r="82" spans="1:256" customFormat="1" ht="87.75" customHeight="1" thickBot="1" x14ac:dyDescent="0.25">
      <c r="A82" s="194" t="s">
        <v>262</v>
      </c>
      <c r="B82" s="195" t="s">
        <v>263</v>
      </c>
      <c r="C82" s="273" t="s">
        <v>273</v>
      </c>
      <c r="D82" s="274" t="s">
        <v>274</v>
      </c>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c r="IS82" s="37"/>
      <c r="IT82" s="37"/>
      <c r="IU82" s="37"/>
      <c r="IV82" s="37"/>
    </row>
    <row r="83" spans="1:256" customFormat="1" ht="15" customHeight="1" x14ac:dyDescent="0.2">
      <c r="A83" s="197" t="s">
        <v>74</v>
      </c>
      <c r="B83" s="198">
        <v>52</v>
      </c>
      <c r="C83" s="275">
        <v>61</v>
      </c>
      <c r="D83" s="199">
        <v>75</v>
      </c>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c r="IS83" s="37"/>
      <c r="IT83" s="37"/>
      <c r="IU83" s="37"/>
      <c r="IV83" s="37"/>
    </row>
    <row r="84" spans="1:256" customFormat="1" ht="15" customHeight="1" x14ac:dyDescent="0.2">
      <c r="A84" s="184" t="s">
        <v>92</v>
      </c>
      <c r="B84" s="200">
        <v>22</v>
      </c>
      <c r="C84" s="276">
        <v>24</v>
      </c>
      <c r="D84" s="201">
        <v>40</v>
      </c>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row>
    <row r="85" spans="1:256" customFormat="1" ht="15" customHeight="1" x14ac:dyDescent="0.2">
      <c r="A85" s="184" t="s">
        <v>95</v>
      </c>
      <c r="B85" s="200">
        <v>4</v>
      </c>
      <c r="C85" s="276">
        <v>1</v>
      </c>
      <c r="D85" s="201">
        <v>2</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84" t="s">
        <v>77</v>
      </c>
      <c r="B86" s="200">
        <v>17</v>
      </c>
      <c r="C86" s="276">
        <v>21</v>
      </c>
      <c r="D86" s="201">
        <v>24</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78</v>
      </c>
      <c r="B87" s="200">
        <v>46</v>
      </c>
      <c r="C87" s="276">
        <v>48</v>
      </c>
      <c r="D87" s="201">
        <v>50</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93</v>
      </c>
      <c r="B88" s="200">
        <v>25</v>
      </c>
      <c r="C88" s="276">
        <v>40</v>
      </c>
      <c r="D88" s="201">
        <v>97</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80</v>
      </c>
      <c r="B89" s="200">
        <v>255</v>
      </c>
      <c r="C89" s="276">
        <v>162</v>
      </c>
      <c r="D89" s="201">
        <v>213</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0</v>
      </c>
      <c r="B90" s="200">
        <v>174</v>
      </c>
      <c r="C90" s="276">
        <v>100</v>
      </c>
      <c r="D90" s="201">
        <v>123</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28.5" customHeight="1" x14ac:dyDescent="0.2">
      <c r="A91" s="184" t="s">
        <v>81</v>
      </c>
      <c r="B91" s="200">
        <v>23</v>
      </c>
      <c r="C91" s="276">
        <v>53</v>
      </c>
      <c r="D91" s="201">
        <v>65</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97</v>
      </c>
      <c r="B92" s="200">
        <v>168</v>
      </c>
      <c r="C92" s="276">
        <v>83</v>
      </c>
      <c r="D92" s="201">
        <v>100</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94</v>
      </c>
      <c r="B93" s="200">
        <v>8</v>
      </c>
      <c r="C93" s="276">
        <v>6</v>
      </c>
      <c r="D93" s="201">
        <v>7</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15" customHeight="1" x14ac:dyDescent="0.2">
      <c r="A94" s="184" t="s">
        <v>90</v>
      </c>
      <c r="B94" s="200">
        <v>192</v>
      </c>
      <c r="C94" s="276">
        <v>228</v>
      </c>
      <c r="D94" s="201">
        <v>439</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75</v>
      </c>
      <c r="B95" s="200">
        <v>5</v>
      </c>
      <c r="C95" s="276">
        <v>2</v>
      </c>
      <c r="D95" s="201">
        <v>4</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82</v>
      </c>
      <c r="B96" s="200">
        <v>17</v>
      </c>
      <c r="C96" s="276">
        <v>24</v>
      </c>
      <c r="D96" s="201">
        <v>29</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91</v>
      </c>
      <c r="B97" s="200">
        <v>56</v>
      </c>
      <c r="C97" s="276">
        <v>59</v>
      </c>
      <c r="D97" s="201">
        <v>127</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105</v>
      </c>
      <c r="B98" s="200">
        <v>25</v>
      </c>
      <c r="C98" s="276">
        <v>15</v>
      </c>
      <c r="D98" s="201">
        <v>54</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84</v>
      </c>
      <c r="B99" s="200">
        <v>10</v>
      </c>
      <c r="C99" s="276">
        <v>17</v>
      </c>
      <c r="D99" s="201">
        <v>18</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3.5" thickBot="1" x14ac:dyDescent="0.25">
      <c r="A100" s="184" t="s">
        <v>272</v>
      </c>
      <c r="B100" s="200"/>
      <c r="C100" s="276">
        <v>19</v>
      </c>
      <c r="D100" s="20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3.5" thickBot="1" x14ac:dyDescent="0.25">
      <c r="A101" s="191" t="s">
        <v>73</v>
      </c>
      <c r="B101" s="300">
        <f>SUM(B83:B99)</f>
        <v>1099</v>
      </c>
      <c r="C101" s="302">
        <f>SUM(C83:C100)</f>
        <v>963</v>
      </c>
      <c r="D101" s="299">
        <f>SUM(D83:D99)</f>
        <v>1467</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x14ac:dyDescent="0.2">
      <c r="A102" s="263"/>
      <c r="B102" s="305"/>
      <c r="C102" s="20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s="154" customFormat="1" x14ac:dyDescent="0.2">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s="154" customFormat="1" ht="38.25" x14ac:dyDescent="0.2">
      <c r="A104" s="208" t="s">
        <v>135</v>
      </c>
      <c r="B104" s="208" t="s">
        <v>276</v>
      </c>
      <c r="C104" s="209" t="s">
        <v>136</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s="154" customFormat="1" x14ac:dyDescent="0.2">
      <c r="A105" s="210" t="s">
        <v>139</v>
      </c>
      <c r="B105" s="303">
        <v>352</v>
      </c>
      <c r="C105" s="303">
        <v>478</v>
      </c>
    </row>
    <row r="106" spans="1:256" s="154" customFormat="1" x14ac:dyDescent="0.2">
      <c r="A106" s="210" t="s">
        <v>137</v>
      </c>
      <c r="B106" s="303">
        <v>240</v>
      </c>
      <c r="C106" s="303">
        <v>508</v>
      </c>
    </row>
    <row r="107" spans="1:256" s="154" customFormat="1" x14ac:dyDescent="0.2">
      <c r="A107" s="210" t="s">
        <v>140</v>
      </c>
      <c r="B107" s="303">
        <v>180</v>
      </c>
      <c r="C107" s="303">
        <v>204</v>
      </c>
    </row>
    <row r="108" spans="1:256" s="154" customFormat="1" x14ac:dyDescent="0.2">
      <c r="A108" s="210" t="s">
        <v>138</v>
      </c>
      <c r="B108" s="303">
        <v>90</v>
      </c>
      <c r="C108" s="303">
        <v>143</v>
      </c>
    </row>
    <row r="109" spans="1:256" s="154" customFormat="1" x14ac:dyDescent="0.2">
      <c r="A109" s="210" t="s">
        <v>141</v>
      </c>
      <c r="B109" s="303">
        <v>46</v>
      </c>
      <c r="C109" s="303">
        <v>59</v>
      </c>
    </row>
    <row r="110" spans="1:256" s="154" customFormat="1" x14ac:dyDescent="0.2">
      <c r="A110" s="210" t="s">
        <v>286</v>
      </c>
      <c r="B110" s="278">
        <v>37</v>
      </c>
      <c r="C110" s="303">
        <v>54</v>
      </c>
    </row>
    <row r="111" spans="1:256" s="154" customFormat="1" x14ac:dyDescent="0.2">
      <c r="A111" s="210" t="s">
        <v>281</v>
      </c>
      <c r="B111" s="303">
        <v>8</v>
      </c>
      <c r="C111" s="303">
        <v>10</v>
      </c>
    </row>
    <row r="112" spans="1:256" s="154" customFormat="1" x14ac:dyDescent="0.2">
      <c r="A112" s="210" t="s">
        <v>6</v>
      </c>
      <c r="B112" s="303">
        <v>4</v>
      </c>
      <c r="C112" s="303">
        <v>5</v>
      </c>
    </row>
    <row r="113" spans="1:5" s="154" customFormat="1" x14ac:dyDescent="0.2">
      <c r="A113" s="210" t="s">
        <v>89</v>
      </c>
      <c r="B113" s="303">
        <v>3</v>
      </c>
      <c r="C113" s="303">
        <v>3</v>
      </c>
    </row>
    <row r="114" spans="1:5" s="154" customFormat="1" x14ac:dyDescent="0.2">
      <c r="A114" s="210" t="s">
        <v>275</v>
      </c>
      <c r="B114" s="278">
        <v>3</v>
      </c>
      <c r="C114" s="211">
        <v>3</v>
      </c>
    </row>
    <row r="115" spans="1:5" s="154" customFormat="1" ht="15" x14ac:dyDescent="0.25">
      <c r="A115" s="212" t="s">
        <v>73</v>
      </c>
      <c r="B115" s="279">
        <f>SUM(B105:B114)</f>
        <v>963</v>
      </c>
      <c r="C115" s="272">
        <f>SUM(C105:C114)</f>
        <v>1467</v>
      </c>
    </row>
    <row r="116" spans="1:5" s="154" customFormat="1" x14ac:dyDescent="0.2">
      <c r="E116" s="37"/>
    </row>
    <row r="117" spans="1:5" s="154" customFormat="1" ht="25.5" x14ac:dyDescent="0.2">
      <c r="A117" s="208" t="s">
        <v>133</v>
      </c>
      <c r="B117" s="209" t="s">
        <v>288</v>
      </c>
    </row>
    <row r="118" spans="1:5" s="154" customFormat="1" ht="25.5" x14ac:dyDescent="0.2">
      <c r="A118" s="306" t="s">
        <v>266</v>
      </c>
      <c r="B118" s="211">
        <v>246</v>
      </c>
    </row>
    <row r="119" spans="1:5" s="154" customFormat="1" ht="25.5" x14ac:dyDescent="0.2">
      <c r="A119" s="306" t="s">
        <v>270</v>
      </c>
      <c r="B119" s="211">
        <v>191</v>
      </c>
    </row>
    <row r="120" spans="1:5" s="154" customFormat="1" x14ac:dyDescent="0.2">
      <c r="A120" s="306" t="s">
        <v>251</v>
      </c>
      <c r="B120" s="211">
        <v>188</v>
      </c>
    </row>
    <row r="121" spans="1:5" s="154" customFormat="1" x14ac:dyDescent="0.2">
      <c r="A121" s="306" t="s">
        <v>249</v>
      </c>
      <c r="B121" s="211">
        <v>166</v>
      </c>
    </row>
    <row r="122" spans="1:5" s="154" customFormat="1" ht="25.5" x14ac:dyDescent="0.2">
      <c r="A122" s="306" t="s">
        <v>265</v>
      </c>
      <c r="B122" s="211">
        <v>156</v>
      </c>
    </row>
    <row r="123" spans="1:5" s="154" customFormat="1" ht="25.5" x14ac:dyDescent="0.2">
      <c r="A123" s="306" t="s">
        <v>268</v>
      </c>
      <c r="B123" s="211">
        <v>134</v>
      </c>
    </row>
    <row r="124" spans="1:5" s="154" customFormat="1" ht="25.5" x14ac:dyDescent="0.2">
      <c r="A124" s="306" t="s">
        <v>247</v>
      </c>
      <c r="B124" s="211">
        <v>9</v>
      </c>
    </row>
    <row r="125" spans="1:5" s="154" customFormat="1" x14ac:dyDescent="0.2">
      <c r="A125" s="306" t="s">
        <v>267</v>
      </c>
      <c r="B125" s="211">
        <v>6</v>
      </c>
    </row>
    <row r="126" spans="1:5" s="154" customFormat="1" x14ac:dyDescent="0.2">
      <c r="A126" s="306" t="s">
        <v>269</v>
      </c>
      <c r="B126" s="211">
        <v>3</v>
      </c>
    </row>
    <row r="127" spans="1:5" s="154" customFormat="1" x14ac:dyDescent="0.2">
      <c r="A127" s="219" t="s">
        <v>73</v>
      </c>
      <c r="B127" s="307">
        <f>SUM(B118:B126)</f>
        <v>1099</v>
      </c>
    </row>
  </sheetData>
  <mergeCells count="19">
    <mergeCell ref="A80:D80"/>
    <mergeCell ref="A27:D27"/>
    <mergeCell ref="A29:E29"/>
    <mergeCell ref="A31:A32"/>
    <mergeCell ref="B31:B32"/>
    <mergeCell ref="C31:C32"/>
    <mergeCell ref="D31:D32"/>
    <mergeCell ref="E31:E32"/>
    <mergeCell ref="A52:D52"/>
    <mergeCell ref="A55:C55"/>
    <mergeCell ref="A57:A58"/>
    <mergeCell ref="B57:B58"/>
    <mergeCell ref="C57:C58"/>
    <mergeCell ref="A2:E2"/>
    <mergeCell ref="A4:D4"/>
    <mergeCell ref="A5:E5"/>
    <mergeCell ref="A6:A7"/>
    <mergeCell ref="B6:B7"/>
    <mergeCell ref="C6:C7"/>
  </mergeCells>
  <printOptions horizontalCentered="1"/>
  <pageMargins left="0.6" right="0.56000000000000005" top="0.59055118110236227" bottom="0.78" header="0" footer="0"/>
  <pageSetup paperSize="9" scale="60" orientation="portrait" horizontalDpi="300" verticalDpi="300" r:id="rId1"/>
  <headerFooter alignWithMargins="0">
    <oddFooter>&amp;A</oddFooter>
  </headerFooter>
  <rowBreaks count="1" manualBreakCount="1">
    <brk id="53" max="4" man="1"/>
  </rowBreaks>
  <ignoredErrors>
    <ignoredError sqref="C101"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FB640-7FC5-4079-BED0-1BF069D8395D}">
  <dimension ref="A2:IV127"/>
  <sheetViews>
    <sheetView tabSelected="1" view="pageBreakPreview" zoomScale="75" zoomScaleNormal="75" zoomScaleSheetLayoutView="75" workbookViewId="0">
      <selection activeCell="A119" sqref="A119"/>
    </sheetView>
  </sheetViews>
  <sheetFormatPr baseColWidth="10" defaultRowHeight="12.75" x14ac:dyDescent="0.2"/>
  <cols>
    <col min="1" max="1" width="31.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51" t="s">
        <v>167</v>
      </c>
      <c r="B2" s="351"/>
      <c r="C2" s="351"/>
      <c r="D2" s="351"/>
      <c r="E2" s="351"/>
      <c r="F2" s="36"/>
      <c r="G2" s="36"/>
      <c r="H2" s="36"/>
      <c r="I2" s="36"/>
      <c r="J2" s="36"/>
    </row>
    <row r="4" spans="1:13" ht="15" customHeight="1" x14ac:dyDescent="0.25">
      <c r="A4" s="354" t="s">
        <v>305</v>
      </c>
      <c r="B4" s="354"/>
      <c r="C4" s="354"/>
      <c r="D4" s="354"/>
      <c r="E4" s="222"/>
      <c r="F4" s="221"/>
      <c r="G4" s="221"/>
      <c r="H4" s="221"/>
      <c r="I4" s="221"/>
      <c r="J4" s="221"/>
      <c r="K4" s="221"/>
    </row>
    <row r="5" spans="1:13" ht="13.5" thickBot="1" x14ac:dyDescent="0.25">
      <c r="A5" s="352"/>
      <c r="B5" s="352"/>
      <c r="C5" s="352"/>
      <c r="D5" s="353"/>
      <c r="E5" s="353"/>
    </row>
    <row r="6" spans="1:13" s="4" customFormat="1" ht="12.75" customHeight="1" x14ac:dyDescent="0.2">
      <c r="A6" s="318" t="s">
        <v>72</v>
      </c>
      <c r="B6" s="312" t="s">
        <v>130</v>
      </c>
      <c r="C6" s="333" t="s">
        <v>76</v>
      </c>
      <c r="D6" s="9"/>
      <c r="E6" s="3"/>
      <c r="F6" s="3"/>
      <c r="G6" s="3"/>
      <c r="H6" s="3"/>
      <c r="I6" s="3"/>
    </row>
    <row r="7" spans="1:13" s="4" customFormat="1" ht="28.5" customHeight="1" thickBot="1" x14ac:dyDescent="0.25">
      <c r="A7" s="319"/>
      <c r="B7" s="313"/>
      <c r="C7" s="334"/>
      <c r="D7" s="3"/>
      <c r="E7" s="3"/>
      <c r="F7" s="3"/>
      <c r="G7" s="3"/>
      <c r="H7" s="3"/>
      <c r="I7" s="3"/>
    </row>
    <row r="8" spans="1:13" s="4" customFormat="1" x14ac:dyDescent="0.2">
      <c r="A8" s="31" t="s">
        <v>74</v>
      </c>
      <c r="B8" s="119">
        <v>1276155.6200000001</v>
      </c>
      <c r="C8" s="280">
        <v>28.568067787572588</v>
      </c>
      <c r="D8" s="7"/>
      <c r="E8" s="7"/>
      <c r="F8" s="7"/>
      <c r="G8" s="7"/>
      <c r="H8" s="7"/>
      <c r="I8" s="7"/>
      <c r="J8" s="7"/>
      <c r="K8" s="7"/>
      <c r="L8" s="7"/>
      <c r="M8" s="7"/>
    </row>
    <row r="9" spans="1:13" s="4" customFormat="1" x14ac:dyDescent="0.2">
      <c r="A9" s="32" t="s">
        <v>92</v>
      </c>
      <c r="B9" s="122">
        <v>207779.18</v>
      </c>
      <c r="C9" s="121">
        <v>7.9446590409823434</v>
      </c>
      <c r="D9" s="7"/>
      <c r="E9" s="7"/>
      <c r="F9" s="7"/>
      <c r="G9" s="7"/>
      <c r="H9" s="7"/>
      <c r="I9" s="7"/>
      <c r="J9" s="7"/>
      <c r="K9" s="7"/>
      <c r="L9" s="7"/>
      <c r="M9" s="7"/>
    </row>
    <row r="10" spans="1:13" s="4" customFormat="1" x14ac:dyDescent="0.2">
      <c r="A10" s="32" t="s">
        <v>95</v>
      </c>
      <c r="B10" s="122">
        <v>4888.8500000000004</v>
      </c>
      <c r="C10" s="121">
        <v>0.84548925954661114</v>
      </c>
      <c r="D10" s="7"/>
      <c r="E10" s="7"/>
      <c r="F10" s="7"/>
      <c r="G10" s="7"/>
      <c r="H10" s="7"/>
      <c r="I10" s="7"/>
      <c r="J10" s="7"/>
      <c r="K10" s="7"/>
      <c r="L10" s="7"/>
      <c r="M10" s="7"/>
    </row>
    <row r="11" spans="1:13" s="4" customFormat="1" x14ac:dyDescent="0.2">
      <c r="A11" s="32" t="s">
        <v>77</v>
      </c>
      <c r="B11" s="122">
        <v>53522</v>
      </c>
      <c r="C11" s="121">
        <v>14.691052426624408</v>
      </c>
      <c r="D11" s="7"/>
      <c r="E11" s="7"/>
      <c r="F11" s="7"/>
      <c r="G11" s="7"/>
      <c r="H11" s="7"/>
      <c r="I11" s="7"/>
      <c r="J11" s="7"/>
      <c r="K11" s="7"/>
      <c r="L11" s="7"/>
      <c r="M11" s="7"/>
    </row>
    <row r="12" spans="1:13" s="4" customFormat="1" x14ac:dyDescent="0.2">
      <c r="A12" s="32" t="s">
        <v>78</v>
      </c>
      <c r="B12" s="122">
        <v>907659.03</v>
      </c>
      <c r="C12" s="121">
        <v>25.230015803230863</v>
      </c>
      <c r="D12" s="7"/>
      <c r="E12" s="7"/>
      <c r="F12" s="7"/>
      <c r="G12" s="7"/>
      <c r="H12" s="7"/>
      <c r="I12" s="7"/>
      <c r="J12" s="7"/>
      <c r="K12" s="7"/>
      <c r="L12" s="7"/>
      <c r="M12" s="7"/>
    </row>
    <row r="13" spans="1:13" s="4" customFormat="1" x14ac:dyDescent="0.2">
      <c r="A13" s="32" t="s">
        <v>79</v>
      </c>
      <c r="B13" s="122">
        <v>935401.70000000019</v>
      </c>
      <c r="C13" s="121">
        <v>18.963999704624044</v>
      </c>
      <c r="D13" s="7"/>
      <c r="E13" s="7"/>
      <c r="F13" s="7"/>
      <c r="G13" s="7"/>
      <c r="H13" s="7"/>
      <c r="I13" s="7"/>
      <c r="J13" s="7"/>
      <c r="K13" s="7"/>
      <c r="L13" s="7"/>
      <c r="M13" s="7"/>
    </row>
    <row r="14" spans="1:13" s="4" customFormat="1" x14ac:dyDescent="0.2">
      <c r="A14" s="32" t="s">
        <v>80</v>
      </c>
      <c r="B14" s="122">
        <v>657559.6</v>
      </c>
      <c r="C14" s="121">
        <v>32.741635181343227</v>
      </c>
      <c r="D14" s="7"/>
      <c r="E14" s="7"/>
      <c r="F14" s="7"/>
      <c r="G14" s="7"/>
      <c r="H14" s="7"/>
      <c r="I14" s="7"/>
      <c r="J14" s="7"/>
      <c r="K14" s="7"/>
      <c r="L14" s="7"/>
      <c r="M14" s="7"/>
    </row>
    <row r="15" spans="1:13" s="4" customFormat="1" x14ac:dyDescent="0.2">
      <c r="A15" s="32" t="s">
        <v>0</v>
      </c>
      <c r="B15" s="122">
        <v>56837.64</v>
      </c>
      <c r="C15" s="121">
        <v>12.968862735704434</v>
      </c>
      <c r="D15" s="7"/>
      <c r="E15" s="7"/>
      <c r="F15" s="7"/>
      <c r="G15" s="7"/>
      <c r="H15" s="7"/>
      <c r="I15" s="7"/>
      <c r="J15" s="7"/>
      <c r="K15" s="7"/>
      <c r="L15" s="7"/>
      <c r="M15" s="7"/>
    </row>
    <row r="16" spans="1:13" s="4" customFormat="1" x14ac:dyDescent="0.2">
      <c r="A16" s="32" t="s">
        <v>81</v>
      </c>
      <c r="B16" s="122">
        <v>329756.3</v>
      </c>
      <c r="C16" s="121">
        <v>55.48020035758136</v>
      </c>
      <c r="D16" s="7"/>
      <c r="E16" s="7"/>
      <c r="F16" s="7"/>
      <c r="G16" s="7"/>
      <c r="H16" s="7"/>
      <c r="I16" s="7"/>
      <c r="J16" s="7"/>
      <c r="K16" s="7"/>
      <c r="L16" s="7"/>
      <c r="M16" s="7"/>
    </row>
    <row r="17" spans="1:13" s="4" customFormat="1" x14ac:dyDescent="0.2">
      <c r="A17" s="32" t="s">
        <v>97</v>
      </c>
      <c r="B17" s="122">
        <v>166465.63999999998</v>
      </c>
      <c r="C17" s="121">
        <v>13.138192249311661</v>
      </c>
      <c r="D17" s="7"/>
      <c r="E17" s="7"/>
      <c r="F17" s="7"/>
      <c r="G17" s="7"/>
      <c r="H17" s="7"/>
      <c r="I17" s="7"/>
      <c r="J17" s="7"/>
      <c r="K17" s="7"/>
      <c r="L17" s="7"/>
      <c r="M17" s="7"/>
    </row>
    <row r="18" spans="1:13" s="4" customFormat="1" x14ac:dyDescent="0.2">
      <c r="A18" s="32" t="s">
        <v>94</v>
      </c>
      <c r="B18" s="122">
        <v>333517.82</v>
      </c>
      <c r="C18" s="121">
        <v>11.610913321043558</v>
      </c>
      <c r="D18" s="7"/>
      <c r="E18" s="7"/>
      <c r="F18" s="7"/>
      <c r="G18" s="7"/>
      <c r="H18" s="7"/>
      <c r="I18" s="7"/>
      <c r="J18" s="7"/>
      <c r="K18" s="7"/>
      <c r="L18" s="7"/>
      <c r="M18" s="7"/>
    </row>
    <row r="19" spans="1:13" s="4" customFormat="1" x14ac:dyDescent="0.2">
      <c r="A19" s="32" t="s">
        <v>90</v>
      </c>
      <c r="B19" s="122">
        <v>299602</v>
      </c>
      <c r="C19" s="121">
        <v>14.680946068346383</v>
      </c>
      <c r="D19" s="7"/>
      <c r="E19" s="7"/>
      <c r="F19" s="7"/>
      <c r="G19" s="7"/>
      <c r="H19" s="7"/>
      <c r="I19" s="7"/>
      <c r="J19" s="7"/>
      <c r="K19" s="7"/>
      <c r="L19" s="7"/>
      <c r="M19" s="7"/>
    </row>
    <row r="20" spans="1:13" s="4" customFormat="1" x14ac:dyDescent="0.2">
      <c r="A20" s="32" t="s">
        <v>75</v>
      </c>
      <c r="B20" s="122">
        <v>14573.91</v>
      </c>
      <c r="C20" s="121">
        <v>6.5592588307105855</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98696</v>
      </c>
      <c r="C22" s="121">
        <v>20.068888897158068</v>
      </c>
      <c r="D22" s="7"/>
      <c r="E22" s="7"/>
      <c r="F22" s="7"/>
      <c r="G22" s="7"/>
      <c r="H22" s="7"/>
      <c r="I22" s="7"/>
      <c r="J22" s="7"/>
      <c r="K22" s="7"/>
      <c r="L22" s="7"/>
      <c r="M22" s="7"/>
    </row>
    <row r="23" spans="1:13" s="4" customFormat="1" x14ac:dyDescent="0.2">
      <c r="A23" s="357" t="s">
        <v>105</v>
      </c>
      <c r="B23" s="358" t="s">
        <v>306</v>
      </c>
      <c r="C23" s="359"/>
      <c r="D23" s="7"/>
      <c r="E23" s="7"/>
      <c r="F23" s="7"/>
      <c r="G23" s="7"/>
      <c r="H23" s="7"/>
      <c r="I23" s="7"/>
      <c r="J23" s="7"/>
      <c r="K23" s="7"/>
      <c r="L23" s="7"/>
      <c r="M23" s="7"/>
    </row>
    <row r="24" spans="1:13" s="4" customFormat="1" x14ac:dyDescent="0.2">
      <c r="A24" s="32" t="s">
        <v>84</v>
      </c>
      <c r="B24" s="122">
        <v>176298.68</v>
      </c>
      <c r="C24" s="121">
        <v>34.476181346540997</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v>5713414.1180000007</v>
      </c>
      <c r="C26" s="282">
        <v>20.344768694025504</v>
      </c>
      <c r="D26" s="128"/>
      <c r="E26" s="7"/>
      <c r="F26" s="7"/>
      <c r="G26" s="7"/>
      <c r="H26" s="7"/>
      <c r="I26" s="7"/>
      <c r="J26" s="7"/>
      <c r="K26" s="7"/>
      <c r="L26" s="7"/>
      <c r="M26" s="7"/>
    </row>
    <row r="27" spans="1:13" s="4" customFormat="1" ht="17.25" customHeight="1" x14ac:dyDescent="0.2">
      <c r="A27" s="360" t="s">
        <v>307</v>
      </c>
      <c r="B27" s="314"/>
      <c r="C27" s="314"/>
      <c r="D27" s="322"/>
      <c r="E27" s="38"/>
    </row>
    <row r="29" spans="1:13" s="154" customFormat="1" ht="15" customHeight="1" x14ac:dyDescent="0.25">
      <c r="A29" s="339" t="s">
        <v>308</v>
      </c>
      <c r="B29" s="339"/>
      <c r="C29" s="339"/>
      <c r="D29" s="339"/>
      <c r="E29" s="339"/>
      <c r="F29" s="156"/>
      <c r="G29" s="156"/>
      <c r="H29" s="153"/>
      <c r="I29" s="153"/>
      <c r="J29" s="153"/>
      <c r="K29" s="153"/>
      <c r="L29" s="153"/>
      <c r="M29" s="153"/>
    </row>
    <row r="30" spans="1:13" s="154" customFormat="1" ht="13.5" thickBot="1" x14ac:dyDescent="0.25">
      <c r="A30" s="175"/>
      <c r="B30" s="175"/>
      <c r="C30" s="175"/>
      <c r="D30" s="175"/>
      <c r="E30" s="175"/>
      <c r="F30" s="176"/>
      <c r="G30" s="176"/>
    </row>
    <row r="31" spans="1:13" s="4" customFormat="1" ht="12.75" customHeight="1" x14ac:dyDescent="0.2">
      <c r="A31" s="318" t="s">
        <v>72</v>
      </c>
      <c r="B31" s="312" t="s">
        <v>197</v>
      </c>
      <c r="C31" s="312" t="s">
        <v>86</v>
      </c>
      <c r="D31" s="312" t="s">
        <v>196</v>
      </c>
      <c r="E31" s="312" t="s">
        <v>85</v>
      </c>
      <c r="F31" s="147"/>
      <c r="G31" s="147"/>
      <c r="H31" s="3"/>
      <c r="I31" s="3"/>
      <c r="J31" s="3"/>
      <c r="K31" s="3"/>
    </row>
    <row r="32" spans="1:13" s="4" customFormat="1" ht="28.5" customHeight="1" thickBot="1" x14ac:dyDescent="0.25">
      <c r="A32" s="319"/>
      <c r="B32" s="313"/>
      <c r="C32" s="313"/>
      <c r="D32" s="313"/>
      <c r="E32" s="313"/>
      <c r="F32" s="3"/>
      <c r="G32" s="3"/>
      <c r="H32" s="3"/>
      <c r="I32" s="3"/>
      <c r="J32" s="3"/>
      <c r="K32" s="3"/>
    </row>
    <row r="33" spans="1:15" s="4" customFormat="1" x14ac:dyDescent="0.2">
      <c r="A33" s="31" t="s">
        <v>74</v>
      </c>
      <c r="B33" s="286">
        <v>662034.01</v>
      </c>
      <c r="C33" s="287">
        <v>0.56570793326506907</v>
      </c>
      <c r="D33" s="286">
        <v>614121.61</v>
      </c>
      <c r="E33" s="287">
        <v>0.1906307285082941</v>
      </c>
      <c r="F33" s="7"/>
      <c r="G33" s="7"/>
      <c r="H33" s="7"/>
      <c r="I33" s="7"/>
      <c r="J33" s="7"/>
      <c r="K33" s="7"/>
      <c r="L33" s="7"/>
      <c r="M33" s="7"/>
      <c r="N33" s="7"/>
      <c r="O33" s="7"/>
    </row>
    <row r="34" spans="1:15" s="4" customFormat="1" x14ac:dyDescent="0.2">
      <c r="A34" s="32" t="s">
        <v>92</v>
      </c>
      <c r="B34" s="288">
        <v>207779.18</v>
      </c>
      <c r="C34" s="289">
        <v>0.19865020961704852</v>
      </c>
      <c r="D34" s="290"/>
      <c r="E34" s="289"/>
      <c r="F34" s="7"/>
      <c r="G34" s="7"/>
      <c r="H34" s="7"/>
      <c r="I34" s="7"/>
      <c r="J34" s="7"/>
      <c r="K34" s="7"/>
      <c r="L34" s="7"/>
      <c r="M34" s="7"/>
      <c r="N34" s="7"/>
      <c r="O34" s="7"/>
    </row>
    <row r="35" spans="1:15" s="4" customFormat="1" x14ac:dyDescent="0.2">
      <c r="A35" s="32" t="s">
        <v>95</v>
      </c>
      <c r="B35" s="288">
        <v>4888.8500000000004</v>
      </c>
      <c r="C35" s="289">
        <v>4.3353682525347402E-2</v>
      </c>
      <c r="D35" s="290"/>
      <c r="E35" s="289">
        <v>0</v>
      </c>
      <c r="F35" s="7"/>
      <c r="G35" s="7"/>
      <c r="H35" s="7"/>
      <c r="I35" s="7"/>
      <c r="J35" s="7"/>
      <c r="K35" s="7"/>
      <c r="L35" s="7"/>
      <c r="M35" s="7"/>
      <c r="N35" s="7"/>
      <c r="O35" s="7"/>
    </row>
    <row r="36" spans="1:15" s="4" customFormat="1" x14ac:dyDescent="0.2">
      <c r="A36" s="32" t="s">
        <v>176</v>
      </c>
      <c r="B36" s="288">
        <v>53300</v>
      </c>
      <c r="C36" s="291">
        <v>0.20398832959237806</v>
      </c>
      <c r="D36" s="288">
        <v>222</v>
      </c>
      <c r="E36" s="292">
        <v>2.1657709880723566E-3</v>
      </c>
      <c r="F36" s="7"/>
      <c r="G36" s="7"/>
      <c r="H36" s="7"/>
      <c r="I36" s="7"/>
      <c r="J36" s="7"/>
      <c r="K36" s="7"/>
      <c r="L36" s="7"/>
      <c r="M36" s="7"/>
      <c r="N36" s="7"/>
      <c r="O36" s="7"/>
    </row>
    <row r="37" spans="1:15" s="4" customFormat="1" x14ac:dyDescent="0.2">
      <c r="A37" s="32" t="s">
        <v>78</v>
      </c>
      <c r="B37" s="288">
        <v>490355.68</v>
      </c>
      <c r="C37" s="291">
        <v>0.59757569996648685</v>
      </c>
      <c r="D37" s="288">
        <v>417303.35</v>
      </c>
      <c r="E37" s="291">
        <v>0.15206717503509212</v>
      </c>
      <c r="F37" s="7"/>
      <c r="G37" s="7"/>
      <c r="H37" s="7"/>
      <c r="I37" s="7"/>
      <c r="J37" s="7"/>
      <c r="K37" s="7"/>
      <c r="L37" s="7"/>
      <c r="M37" s="7"/>
      <c r="N37" s="7"/>
      <c r="O37" s="7"/>
    </row>
    <row r="38" spans="1:15" s="4" customFormat="1" x14ac:dyDescent="0.2">
      <c r="A38" s="32" t="s">
        <v>93</v>
      </c>
      <c r="B38" s="288">
        <v>799496.40000000014</v>
      </c>
      <c r="C38" s="291">
        <v>0.46640574273771784</v>
      </c>
      <c r="D38" s="288">
        <v>135905.29999999999</v>
      </c>
      <c r="E38" s="291">
        <v>4.3931598679323468E-2</v>
      </c>
      <c r="F38" s="7"/>
      <c r="G38" s="7"/>
      <c r="H38" s="7"/>
      <c r="I38" s="7"/>
      <c r="J38" s="7"/>
      <c r="K38" s="7"/>
      <c r="L38" s="7"/>
      <c r="M38" s="7"/>
      <c r="N38" s="7"/>
      <c r="O38" s="7"/>
    </row>
    <row r="39" spans="1:15" s="4" customFormat="1" x14ac:dyDescent="0.2">
      <c r="A39" s="32" t="s">
        <v>80</v>
      </c>
      <c r="B39" s="293">
        <v>196921.3</v>
      </c>
      <c r="C39" s="289">
        <v>0.40746289702383925</v>
      </c>
      <c r="D39" s="290">
        <v>460638.3</v>
      </c>
      <c r="E39" s="289">
        <v>0.30334256609804444</v>
      </c>
      <c r="F39" s="7"/>
      <c r="G39" s="7"/>
      <c r="H39" s="7"/>
      <c r="I39" s="7"/>
      <c r="J39" s="7"/>
      <c r="K39" s="7"/>
      <c r="L39" s="7"/>
      <c r="M39" s="7"/>
      <c r="N39" s="7"/>
      <c r="O39" s="7"/>
    </row>
    <row r="40" spans="1:15" s="4" customFormat="1" x14ac:dyDescent="0.2">
      <c r="A40" s="32" t="s">
        <v>0</v>
      </c>
      <c r="B40" s="288">
        <v>28764.81</v>
      </c>
      <c r="C40" s="291">
        <v>0.19925184280215172</v>
      </c>
      <c r="D40" s="288">
        <v>28072.83</v>
      </c>
      <c r="E40" s="291">
        <v>9.5518966833355798E-2</v>
      </c>
      <c r="F40" s="7"/>
      <c r="G40" s="7"/>
      <c r="H40" s="7"/>
      <c r="I40" s="7"/>
      <c r="J40" s="7"/>
      <c r="K40" s="7"/>
      <c r="L40" s="7"/>
      <c r="M40" s="7"/>
      <c r="N40" s="7"/>
      <c r="O40" s="7"/>
    </row>
    <row r="41" spans="1:15" s="4" customFormat="1" x14ac:dyDescent="0.2">
      <c r="A41" s="32" t="s">
        <v>81</v>
      </c>
      <c r="B41" s="288">
        <v>310437.5</v>
      </c>
      <c r="C41" s="291">
        <v>0.79179264251802084</v>
      </c>
      <c r="D41" s="288">
        <v>19318.8</v>
      </c>
      <c r="E41" s="291">
        <v>9.5501699314095037E-2</v>
      </c>
      <c r="F41" s="7"/>
      <c r="G41" s="7"/>
      <c r="H41" s="7"/>
      <c r="I41" s="7"/>
      <c r="J41" s="7"/>
      <c r="K41" s="7"/>
      <c r="L41" s="7"/>
      <c r="M41" s="7"/>
      <c r="N41" s="7"/>
      <c r="O41" s="7"/>
    </row>
    <row r="42" spans="1:15" s="4" customFormat="1" x14ac:dyDescent="0.2">
      <c r="A42" s="32" t="s">
        <v>97</v>
      </c>
      <c r="B42" s="288">
        <v>109169.95999999999</v>
      </c>
      <c r="C42" s="291">
        <v>0.27056288600517481</v>
      </c>
      <c r="D42" s="288">
        <v>57295.68</v>
      </c>
      <c r="E42" s="291">
        <v>6.7260422585780674E-2</v>
      </c>
      <c r="F42" s="7"/>
      <c r="G42" s="7"/>
      <c r="H42" s="7"/>
      <c r="I42" s="7"/>
      <c r="J42" s="7"/>
      <c r="K42" s="7"/>
      <c r="L42" s="7"/>
      <c r="M42" s="7"/>
      <c r="N42" s="7"/>
      <c r="O42" s="7"/>
    </row>
    <row r="43" spans="1:15" s="4" customFormat="1" x14ac:dyDescent="0.2">
      <c r="A43" s="32" t="s">
        <v>94</v>
      </c>
      <c r="B43" s="293">
        <v>89924.82</v>
      </c>
      <c r="C43" s="294">
        <v>0.46292437658034402</v>
      </c>
      <c r="D43" s="293">
        <v>243593</v>
      </c>
      <c r="E43" s="294">
        <v>9.0954087336077641E-2</v>
      </c>
      <c r="F43" s="7"/>
      <c r="G43" s="7"/>
      <c r="H43" s="7"/>
      <c r="I43" s="7"/>
      <c r="J43" s="7"/>
      <c r="K43" s="7"/>
      <c r="L43" s="7"/>
      <c r="M43" s="7"/>
      <c r="N43" s="7"/>
      <c r="O43" s="7"/>
    </row>
    <row r="44" spans="1:15" s="4" customFormat="1" x14ac:dyDescent="0.2">
      <c r="A44" s="32" t="s">
        <v>90</v>
      </c>
      <c r="B44" s="105">
        <v>20279</v>
      </c>
      <c r="C44" s="289">
        <v>0.6707642193811465</v>
      </c>
      <c r="D44" s="290">
        <v>279323</v>
      </c>
      <c r="E44" s="289">
        <v>0.1396301984002736</v>
      </c>
      <c r="F44" s="7"/>
      <c r="G44" s="7"/>
      <c r="H44" s="7"/>
      <c r="I44" s="7"/>
      <c r="J44" s="7"/>
      <c r="K44" s="7"/>
      <c r="L44" s="7"/>
      <c r="M44" s="7"/>
      <c r="N44" s="7"/>
      <c r="O44" s="7"/>
    </row>
    <row r="45" spans="1:15" s="4" customFormat="1" x14ac:dyDescent="0.2">
      <c r="A45" s="32" t="s">
        <v>75</v>
      </c>
      <c r="B45" s="288">
        <v>482.34</v>
      </c>
      <c r="C45" s="289">
        <v>3.2572274537128257E-2</v>
      </c>
      <c r="D45" s="290">
        <v>14091.57</v>
      </c>
      <c r="E45" s="289">
        <v>6.8412890193347703E-2</v>
      </c>
      <c r="F45" s="7"/>
      <c r="G45" s="7"/>
      <c r="H45" s="7"/>
      <c r="I45" s="7"/>
      <c r="J45" s="7"/>
      <c r="K45" s="7"/>
      <c r="L45" s="7"/>
      <c r="M45" s="7"/>
      <c r="N45" s="7"/>
      <c r="O45" s="7"/>
    </row>
    <row r="46" spans="1:15" s="4" customFormat="1" x14ac:dyDescent="0.2">
      <c r="A46" s="32" t="s">
        <v>82</v>
      </c>
      <c r="B46" s="288">
        <v>84851.67</v>
      </c>
      <c r="C46" s="291">
        <v>0.4108886306547157</v>
      </c>
      <c r="D46" s="288">
        <v>327.3</v>
      </c>
      <c r="E46" s="291">
        <v>3.1337198916530566E-3</v>
      </c>
      <c r="F46" s="7"/>
      <c r="G46" s="7"/>
      <c r="H46" s="7"/>
      <c r="I46" s="7"/>
      <c r="J46" s="7"/>
      <c r="K46" s="7"/>
      <c r="L46" s="7"/>
      <c r="M46" s="7"/>
      <c r="N46" s="7"/>
      <c r="O46" s="7"/>
    </row>
    <row r="47" spans="1:15" s="4" customFormat="1" x14ac:dyDescent="0.2">
      <c r="A47" s="32" t="s">
        <v>91</v>
      </c>
      <c r="B47" s="288">
        <v>49376</v>
      </c>
      <c r="C47" s="289">
        <v>0.21746972797006311</v>
      </c>
      <c r="D47" s="290">
        <v>49320</v>
      </c>
      <c r="E47" s="289">
        <v>0.18598289418893993</v>
      </c>
      <c r="F47" s="7"/>
      <c r="G47" s="7"/>
      <c r="H47" s="7"/>
      <c r="I47" s="7"/>
      <c r="J47" s="7"/>
      <c r="K47" s="7"/>
      <c r="L47" s="7"/>
      <c r="M47" s="7"/>
      <c r="N47" s="7"/>
      <c r="O47" s="7"/>
    </row>
    <row r="48" spans="1:15" s="4" customFormat="1" x14ac:dyDescent="0.2">
      <c r="A48" s="32" t="s">
        <v>105</v>
      </c>
      <c r="B48" s="361" t="s">
        <v>306</v>
      </c>
      <c r="C48" s="291"/>
      <c r="D48" s="361" t="s">
        <v>306</v>
      </c>
      <c r="E48" s="291"/>
      <c r="F48" s="7"/>
      <c r="G48" s="7"/>
      <c r="H48" s="7"/>
      <c r="I48" s="7"/>
      <c r="J48" s="7"/>
      <c r="K48" s="7"/>
      <c r="L48" s="7"/>
      <c r="M48" s="7"/>
      <c r="N48" s="7"/>
      <c r="O48" s="7"/>
    </row>
    <row r="49" spans="1:15" s="4" customFormat="1" x14ac:dyDescent="0.2">
      <c r="A49" s="32" t="s">
        <v>84</v>
      </c>
      <c r="B49" s="105">
        <v>155908.79999999999</v>
      </c>
      <c r="C49" s="289">
        <v>1</v>
      </c>
      <c r="D49" s="290">
        <v>20389.88</v>
      </c>
      <c r="E49" s="289">
        <v>5.6246336059788654E-2</v>
      </c>
      <c r="F49" s="7"/>
      <c r="G49" s="7"/>
      <c r="H49" s="7"/>
      <c r="I49" s="7"/>
      <c r="J49" s="7"/>
      <c r="K49" s="7"/>
      <c r="L49" s="7"/>
      <c r="M49" s="7"/>
      <c r="N49" s="7"/>
      <c r="O49" s="7"/>
    </row>
    <row r="50" spans="1:15" s="4" customFormat="1" ht="13.5" thickBot="1" x14ac:dyDescent="0.25">
      <c r="A50" s="33"/>
      <c r="B50" s="295"/>
      <c r="C50" s="296"/>
      <c r="D50" s="295"/>
      <c r="E50" s="296"/>
      <c r="F50" s="3"/>
      <c r="G50" s="7"/>
      <c r="H50" s="7"/>
      <c r="I50" s="7"/>
      <c r="J50" s="7"/>
      <c r="K50" s="7"/>
      <c r="L50" s="3"/>
      <c r="M50" s="7"/>
      <c r="N50" s="3"/>
      <c r="O50" s="7"/>
    </row>
    <row r="51" spans="1:15" s="4" customFormat="1" ht="13.5" thickBot="1" x14ac:dyDescent="0.25">
      <c r="A51" s="10" t="s">
        <v>73</v>
      </c>
      <c r="B51" s="285">
        <v>3365957.6059999992</v>
      </c>
      <c r="C51" s="297">
        <v>0.43884218878200654</v>
      </c>
      <c r="D51" s="298">
        <v>2347456.5119999996</v>
      </c>
      <c r="E51" s="297">
        <v>0.11653788597663878</v>
      </c>
      <c r="F51" s="11"/>
      <c r="G51" s="7"/>
      <c r="H51" s="7"/>
      <c r="I51" s="7"/>
      <c r="J51" s="7"/>
      <c r="K51" s="7"/>
      <c r="L51" s="7"/>
      <c r="M51" s="7"/>
      <c r="N51" s="7"/>
      <c r="O51" s="7"/>
    </row>
    <row r="52" spans="1:15" s="4" customFormat="1" ht="17.25" customHeight="1" x14ac:dyDescent="0.2">
      <c r="A52" s="360" t="s">
        <v>307</v>
      </c>
      <c r="B52" s="314"/>
      <c r="C52" s="314"/>
      <c r="D52" s="322"/>
      <c r="E52" s="179"/>
      <c r="F52" s="155"/>
      <c r="G52" s="155"/>
    </row>
    <row r="55" spans="1:15" s="2" customFormat="1" ht="15" customHeight="1" x14ac:dyDescent="0.25">
      <c r="A55" s="320" t="s">
        <v>309</v>
      </c>
      <c r="B55" s="320"/>
      <c r="C55" s="320"/>
      <c r="D55" s="76"/>
      <c r="E55" s="76"/>
    </row>
    <row r="56" spans="1:15" ht="13.5" thickBot="1" x14ac:dyDescent="0.25"/>
    <row r="57" spans="1:15" ht="28.5" customHeight="1" x14ac:dyDescent="0.2">
      <c r="A57" s="345" t="s">
        <v>186</v>
      </c>
      <c r="B57" s="347" t="s">
        <v>302</v>
      </c>
      <c r="C57" s="349" t="s">
        <v>303</v>
      </c>
    </row>
    <row r="58" spans="1:15" ht="63.75" customHeight="1" thickBot="1" x14ac:dyDescent="0.25">
      <c r="A58" s="346"/>
      <c r="B58" s="348"/>
      <c r="C58" s="350"/>
    </row>
    <row r="59" spans="1:15" x14ac:dyDescent="0.2">
      <c r="A59" s="181" t="s">
        <v>74</v>
      </c>
      <c r="B59" s="182">
        <v>168663.37400000001</v>
      </c>
      <c r="C59" s="182">
        <v>292411.2072</v>
      </c>
    </row>
    <row r="60" spans="1:15" x14ac:dyDescent="0.2">
      <c r="A60" s="184" t="s">
        <v>92</v>
      </c>
      <c r="B60" s="185">
        <v>535.28</v>
      </c>
      <c r="C60" s="185">
        <v>103964.26</v>
      </c>
    </row>
    <row r="61" spans="1:15" x14ac:dyDescent="0.2">
      <c r="A61" s="184" t="s">
        <v>95</v>
      </c>
      <c r="B61" s="185">
        <v>17030.77</v>
      </c>
      <c r="C61" s="185">
        <v>0</v>
      </c>
    </row>
    <row r="62" spans="1:15" x14ac:dyDescent="0.2">
      <c r="A62" s="184" t="s">
        <v>77</v>
      </c>
      <c r="B62" s="185">
        <v>1714.1799999999998</v>
      </c>
      <c r="C62" s="185">
        <v>35703.787300000004</v>
      </c>
    </row>
    <row r="63" spans="1:15" x14ac:dyDescent="0.2">
      <c r="A63" s="184" t="s">
        <v>78</v>
      </c>
      <c r="B63" s="185">
        <v>4703</v>
      </c>
      <c r="C63" s="185">
        <v>51443.69</v>
      </c>
    </row>
    <row r="64" spans="1:15" x14ac:dyDescent="0.2">
      <c r="A64" s="184" t="s">
        <v>93</v>
      </c>
      <c r="B64" s="185">
        <v>11726.570000000002</v>
      </c>
      <c r="C64" s="185">
        <v>751492.93070000014</v>
      </c>
    </row>
    <row r="65" spans="1:4" x14ac:dyDescent="0.2">
      <c r="A65" s="184" t="s">
        <v>80</v>
      </c>
      <c r="B65" s="185">
        <v>3911.1</v>
      </c>
      <c r="C65" s="185">
        <v>272622.46999999997</v>
      </c>
    </row>
    <row r="66" spans="1:4" x14ac:dyDescent="0.2">
      <c r="A66" s="184" t="s">
        <v>0</v>
      </c>
      <c r="B66" s="185">
        <v>0</v>
      </c>
      <c r="C66" s="185">
        <v>0</v>
      </c>
    </row>
    <row r="67" spans="1:4" ht="25.5" x14ac:dyDescent="0.2">
      <c r="A67" s="184" t="s">
        <v>81</v>
      </c>
      <c r="B67" s="185">
        <v>14622.99</v>
      </c>
      <c r="C67" s="185">
        <v>299634.44179999997</v>
      </c>
    </row>
    <row r="68" spans="1:4" x14ac:dyDescent="0.2">
      <c r="A68" s="184" t="s">
        <v>97</v>
      </c>
      <c r="B68" s="185">
        <v>3354.6</v>
      </c>
      <c r="C68" s="185">
        <v>1212.1099999999999</v>
      </c>
    </row>
    <row r="69" spans="1:4" x14ac:dyDescent="0.2">
      <c r="A69" s="184" t="s">
        <v>94</v>
      </c>
      <c r="B69" s="185">
        <v>1032.27</v>
      </c>
      <c r="C69" s="185">
        <v>95778.16</v>
      </c>
    </row>
    <row r="70" spans="1:4" x14ac:dyDescent="0.2">
      <c r="A70" s="184" t="s">
        <v>90</v>
      </c>
      <c r="B70" s="185">
        <v>86110.484099999987</v>
      </c>
      <c r="C70" s="185">
        <v>184117.3921</v>
      </c>
    </row>
    <row r="71" spans="1:4" x14ac:dyDescent="0.2">
      <c r="A71" s="184" t="s">
        <v>75</v>
      </c>
      <c r="B71" s="185">
        <v>0</v>
      </c>
      <c r="C71" s="185">
        <v>0</v>
      </c>
    </row>
    <row r="72" spans="1:4" x14ac:dyDescent="0.2">
      <c r="A72" s="184" t="s">
        <v>82</v>
      </c>
      <c r="B72" s="185">
        <v>152.66</v>
      </c>
      <c r="C72" s="185">
        <v>72866.868999999992</v>
      </c>
    </row>
    <row r="73" spans="1:4" x14ac:dyDescent="0.2">
      <c r="A73" s="184" t="s">
        <v>91</v>
      </c>
      <c r="B73" s="185">
        <v>1603.5100000000002</v>
      </c>
      <c r="C73" s="185">
        <v>94959.202600000004</v>
      </c>
    </row>
    <row r="74" spans="1:4" x14ac:dyDescent="0.2">
      <c r="A74" s="184" t="s">
        <v>105</v>
      </c>
      <c r="B74" s="185">
        <v>19573.629999999997</v>
      </c>
      <c r="C74" s="185">
        <v>43145.3966</v>
      </c>
    </row>
    <row r="75" spans="1:4" x14ac:dyDescent="0.2">
      <c r="A75" s="184" t="s">
        <v>84</v>
      </c>
      <c r="B75" s="185">
        <v>0</v>
      </c>
      <c r="C75" s="185">
        <v>0</v>
      </c>
    </row>
    <row r="76" spans="1:4" ht="13.5" thickBot="1" x14ac:dyDescent="0.25">
      <c r="A76" s="188"/>
      <c r="B76" s="189"/>
      <c r="C76" s="189"/>
    </row>
    <row r="77" spans="1:4" ht="13.5" thickBot="1" x14ac:dyDescent="0.25">
      <c r="A77" s="191" t="s">
        <v>73</v>
      </c>
      <c r="B77" s="299">
        <f>SUM(B59:B76)</f>
        <v>334734.41809999995</v>
      </c>
      <c r="C77" s="300">
        <f>SUM(C59:C76)</f>
        <v>2299351.9173000003</v>
      </c>
    </row>
    <row r="80" spans="1:4" s="2" customFormat="1" ht="15" x14ac:dyDescent="0.25">
      <c r="A80" s="355" t="s">
        <v>310</v>
      </c>
      <c r="B80" s="355"/>
      <c r="C80" s="355"/>
      <c r="D80" s="355"/>
    </row>
    <row r="81" spans="1:256" ht="13.5" thickBot="1" x14ac:dyDescent="0.25"/>
    <row r="82" spans="1:256" customFormat="1" ht="87.75" customHeight="1" thickBot="1" x14ac:dyDescent="0.25">
      <c r="A82" s="194" t="s">
        <v>262</v>
      </c>
      <c r="B82" s="195" t="s">
        <v>263</v>
      </c>
      <c r="C82" s="273" t="s">
        <v>273</v>
      </c>
      <c r="D82" s="274" t="s">
        <v>274</v>
      </c>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c r="IS82" s="37"/>
      <c r="IT82" s="37"/>
      <c r="IU82" s="37"/>
      <c r="IV82" s="37"/>
    </row>
    <row r="83" spans="1:256" customFormat="1" ht="15" customHeight="1" x14ac:dyDescent="0.2">
      <c r="A83" s="197" t="s">
        <v>74</v>
      </c>
      <c r="B83" s="198">
        <v>62</v>
      </c>
      <c r="C83" s="275">
        <v>71</v>
      </c>
      <c r="D83" s="199">
        <v>91</v>
      </c>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c r="IS83" s="37"/>
      <c r="IT83" s="37"/>
      <c r="IU83" s="37"/>
      <c r="IV83" s="37"/>
    </row>
    <row r="84" spans="1:256" customFormat="1" ht="15" customHeight="1" x14ac:dyDescent="0.2">
      <c r="A84" s="184" t="s">
        <v>92</v>
      </c>
      <c r="B84" s="200">
        <v>22</v>
      </c>
      <c r="C84" s="276">
        <v>25</v>
      </c>
      <c r="D84" s="201">
        <v>38</v>
      </c>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row>
    <row r="85" spans="1:256" customFormat="1" ht="15" customHeight="1" x14ac:dyDescent="0.2">
      <c r="A85" s="184" t="s">
        <v>95</v>
      </c>
      <c r="B85" s="200">
        <v>5</v>
      </c>
      <c r="C85" s="276">
        <v>3</v>
      </c>
      <c r="D85" s="201">
        <v>4</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84" t="s">
        <v>77</v>
      </c>
      <c r="B86" s="200">
        <v>14</v>
      </c>
      <c r="C86" s="276">
        <v>23</v>
      </c>
      <c r="D86" s="201">
        <v>28</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78</v>
      </c>
      <c r="B87" s="200">
        <v>45</v>
      </c>
      <c r="C87" s="276">
        <v>48</v>
      </c>
      <c r="D87" s="201">
        <v>55</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93</v>
      </c>
      <c r="B88" s="200">
        <v>34</v>
      </c>
      <c r="C88" s="276">
        <v>40</v>
      </c>
      <c r="D88" s="201">
        <v>99</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80</v>
      </c>
      <c r="B89" s="200">
        <v>307</v>
      </c>
      <c r="C89" s="276">
        <v>174</v>
      </c>
      <c r="D89" s="201">
        <v>229</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0</v>
      </c>
      <c r="B90" s="200">
        <v>183</v>
      </c>
      <c r="C90" s="276">
        <v>100</v>
      </c>
      <c r="D90" s="201">
        <v>123</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28.5" customHeight="1" x14ac:dyDescent="0.2">
      <c r="A91" s="184" t="s">
        <v>81</v>
      </c>
      <c r="B91" s="200">
        <v>28</v>
      </c>
      <c r="C91" s="276">
        <v>58</v>
      </c>
      <c r="D91" s="201">
        <v>73</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97</v>
      </c>
      <c r="B92" s="200">
        <v>187</v>
      </c>
      <c r="C92" s="276">
        <v>88</v>
      </c>
      <c r="D92" s="201">
        <v>108</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94</v>
      </c>
      <c r="B93" s="200">
        <v>10</v>
      </c>
      <c r="C93" s="276">
        <v>7</v>
      </c>
      <c r="D93" s="201">
        <v>9</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15" customHeight="1" x14ac:dyDescent="0.2">
      <c r="A94" s="184" t="s">
        <v>90</v>
      </c>
      <c r="B94" s="200">
        <v>206</v>
      </c>
      <c r="C94" s="276">
        <v>230</v>
      </c>
      <c r="D94" s="201">
        <v>444</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75</v>
      </c>
      <c r="B95" s="200">
        <v>5</v>
      </c>
      <c r="C95" s="276">
        <v>2</v>
      </c>
      <c r="D95" s="201">
        <v>4</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82</v>
      </c>
      <c r="B96" s="200">
        <v>17</v>
      </c>
      <c r="C96" s="276">
        <v>25</v>
      </c>
      <c r="D96" s="201">
        <v>33</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91</v>
      </c>
      <c r="B97" s="200">
        <v>59</v>
      </c>
      <c r="C97" s="276">
        <v>65</v>
      </c>
      <c r="D97" s="201">
        <v>132</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105</v>
      </c>
      <c r="B98" s="200">
        <v>26</v>
      </c>
      <c r="C98" s="276">
        <v>14</v>
      </c>
      <c r="D98" s="201">
        <v>53</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84</v>
      </c>
      <c r="B99" s="200">
        <v>17</v>
      </c>
      <c r="C99" s="276">
        <v>18</v>
      </c>
      <c r="D99" s="201">
        <v>20</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3.5" thickBot="1" x14ac:dyDescent="0.25">
      <c r="A100" s="184" t="s">
        <v>272</v>
      </c>
      <c r="B100" s="200"/>
      <c r="C100" s="276">
        <v>20</v>
      </c>
      <c r="D100" s="20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3.5" thickBot="1" x14ac:dyDescent="0.25">
      <c r="A101" s="191" t="s">
        <v>73</v>
      </c>
      <c r="B101" s="300">
        <f>SUM(B83:B99)</f>
        <v>1227</v>
      </c>
      <c r="C101" s="300">
        <f>SUM(C83:C100)</f>
        <v>1011</v>
      </c>
      <c r="D101" s="299">
        <f>SUM(D83:D99)</f>
        <v>1543</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x14ac:dyDescent="0.2">
      <c r="A102" s="263"/>
      <c r="B102" s="308"/>
      <c r="C102" s="20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s="154" customFormat="1" x14ac:dyDescent="0.2">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s="154" customFormat="1" ht="38.25" x14ac:dyDescent="0.2">
      <c r="A104" s="208" t="s">
        <v>135</v>
      </c>
      <c r="B104" s="208" t="s">
        <v>276</v>
      </c>
      <c r="C104" s="209" t="s">
        <v>136</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s="154" customFormat="1" x14ac:dyDescent="0.2">
      <c r="A105" s="210" t="s">
        <v>139</v>
      </c>
      <c r="B105" s="303">
        <v>368</v>
      </c>
      <c r="C105" s="303">
        <v>504</v>
      </c>
    </row>
    <row r="106" spans="1:256" s="154" customFormat="1" x14ac:dyDescent="0.2">
      <c r="A106" s="210" t="s">
        <v>137</v>
      </c>
      <c r="B106" s="303">
        <v>242</v>
      </c>
      <c r="C106" s="303">
        <v>519</v>
      </c>
    </row>
    <row r="107" spans="1:256" s="154" customFormat="1" x14ac:dyDescent="0.2">
      <c r="A107" s="210" t="s">
        <v>140</v>
      </c>
      <c r="B107" s="303">
        <v>194</v>
      </c>
      <c r="C107" s="303">
        <v>230</v>
      </c>
    </row>
    <row r="108" spans="1:256" s="154" customFormat="1" x14ac:dyDescent="0.2">
      <c r="A108" s="210" t="s">
        <v>138</v>
      </c>
      <c r="B108" s="303">
        <v>100</v>
      </c>
      <c r="C108" s="303">
        <v>153</v>
      </c>
    </row>
    <row r="109" spans="1:256" s="154" customFormat="1" x14ac:dyDescent="0.2">
      <c r="A109" s="210" t="s">
        <v>141</v>
      </c>
      <c r="B109" s="303">
        <v>51</v>
      </c>
      <c r="C109" s="303">
        <v>62</v>
      </c>
    </row>
    <row r="110" spans="1:256" s="154" customFormat="1" x14ac:dyDescent="0.2">
      <c r="A110" s="210" t="s">
        <v>286</v>
      </c>
      <c r="B110" s="278">
        <v>40</v>
      </c>
      <c r="C110" s="303">
        <v>58</v>
      </c>
    </row>
    <row r="111" spans="1:256" s="154" customFormat="1" x14ac:dyDescent="0.2">
      <c r="A111" s="210" t="s">
        <v>281</v>
      </c>
      <c r="B111" s="303">
        <v>6</v>
      </c>
      <c r="C111" s="303">
        <v>6</v>
      </c>
    </row>
    <row r="112" spans="1:256" s="154" customFormat="1" x14ac:dyDescent="0.2">
      <c r="A112" s="210" t="s">
        <v>6</v>
      </c>
      <c r="B112" s="303">
        <v>4</v>
      </c>
      <c r="C112" s="303">
        <v>5</v>
      </c>
    </row>
    <row r="113" spans="1:5" s="154" customFormat="1" x14ac:dyDescent="0.2">
      <c r="A113" s="210" t="s">
        <v>89</v>
      </c>
      <c r="B113" s="303">
        <v>3</v>
      </c>
      <c r="C113" s="303">
        <v>3</v>
      </c>
    </row>
    <row r="114" spans="1:5" s="154" customFormat="1" x14ac:dyDescent="0.2">
      <c r="A114" s="210" t="s">
        <v>275</v>
      </c>
      <c r="B114" s="278">
        <v>3</v>
      </c>
      <c r="C114" s="211">
        <v>3</v>
      </c>
    </row>
    <row r="115" spans="1:5" s="154" customFormat="1" x14ac:dyDescent="0.2">
      <c r="A115" s="212" t="s">
        <v>73</v>
      </c>
      <c r="B115" s="304">
        <f>SUM(B105:B114)</f>
        <v>1011</v>
      </c>
      <c r="C115" s="304">
        <f>SUM(C105:C114)</f>
        <v>1543</v>
      </c>
    </row>
    <row r="116" spans="1:5" s="154" customFormat="1" x14ac:dyDescent="0.2">
      <c r="E116" s="37"/>
    </row>
    <row r="117" spans="1:5" s="154" customFormat="1" ht="25.5" x14ac:dyDescent="0.2">
      <c r="A117" s="208" t="s">
        <v>133</v>
      </c>
      <c r="B117" s="209" t="s">
        <v>288</v>
      </c>
    </row>
    <row r="118" spans="1:5" s="154" customFormat="1" ht="25.5" x14ac:dyDescent="0.2">
      <c r="A118" s="306" t="s">
        <v>266</v>
      </c>
      <c r="B118" s="211">
        <v>263</v>
      </c>
    </row>
    <row r="119" spans="1:5" s="154" customFormat="1" x14ac:dyDescent="0.2">
      <c r="A119" s="306" t="s">
        <v>251</v>
      </c>
      <c r="B119" s="211">
        <v>222</v>
      </c>
    </row>
    <row r="120" spans="1:5" s="154" customFormat="1" ht="25.5" x14ac:dyDescent="0.2">
      <c r="A120" s="306" t="s">
        <v>270</v>
      </c>
      <c r="B120" s="211">
        <v>218</v>
      </c>
    </row>
    <row r="121" spans="1:5" s="154" customFormat="1" x14ac:dyDescent="0.2">
      <c r="A121" s="306" t="s">
        <v>249</v>
      </c>
      <c r="B121" s="211">
        <v>207</v>
      </c>
    </row>
    <row r="122" spans="1:5" s="154" customFormat="1" ht="25.5" x14ac:dyDescent="0.2">
      <c r="A122" s="306" t="s">
        <v>265</v>
      </c>
      <c r="B122" s="211">
        <v>162</v>
      </c>
    </row>
    <row r="123" spans="1:5" s="154" customFormat="1" ht="25.5" x14ac:dyDescent="0.2">
      <c r="A123" s="306" t="s">
        <v>268</v>
      </c>
      <c r="B123" s="211">
        <v>132</v>
      </c>
    </row>
    <row r="124" spans="1:5" s="154" customFormat="1" ht="25.5" x14ac:dyDescent="0.2">
      <c r="A124" s="306" t="s">
        <v>247</v>
      </c>
      <c r="B124" s="211">
        <v>12</v>
      </c>
    </row>
    <row r="125" spans="1:5" s="154" customFormat="1" x14ac:dyDescent="0.2">
      <c r="A125" s="306" t="s">
        <v>269</v>
      </c>
      <c r="B125" s="211">
        <v>6</v>
      </c>
    </row>
    <row r="126" spans="1:5" s="154" customFormat="1" x14ac:dyDescent="0.2">
      <c r="A126" s="306" t="s">
        <v>267</v>
      </c>
      <c r="B126" s="211">
        <v>5</v>
      </c>
    </row>
    <row r="127" spans="1:5" s="154" customFormat="1" x14ac:dyDescent="0.2">
      <c r="A127" s="219" t="s">
        <v>73</v>
      </c>
      <c r="B127" s="307">
        <f>SUM(B118:B126)</f>
        <v>1227</v>
      </c>
    </row>
  </sheetData>
  <mergeCells count="19">
    <mergeCell ref="A52:D52"/>
    <mergeCell ref="A55:C55"/>
    <mergeCell ref="A57:A58"/>
    <mergeCell ref="B57:B58"/>
    <mergeCell ref="C57:C58"/>
    <mergeCell ref="A80:D80"/>
    <mergeCell ref="A27:D27"/>
    <mergeCell ref="A29:E29"/>
    <mergeCell ref="A31:A32"/>
    <mergeCell ref="B31:B32"/>
    <mergeCell ref="C31:C32"/>
    <mergeCell ref="D31:D32"/>
    <mergeCell ref="E31:E32"/>
    <mergeCell ref="A2:E2"/>
    <mergeCell ref="A4:D4"/>
    <mergeCell ref="A5:E5"/>
    <mergeCell ref="A6:A7"/>
    <mergeCell ref="B6:B7"/>
    <mergeCell ref="C6:C7"/>
  </mergeCells>
  <printOptions horizontalCentered="1"/>
  <pageMargins left="0.6" right="0.56000000000000005" top="0.59055118110236227" bottom="0.78" header="0" footer="0"/>
  <pageSetup paperSize="9" scale="60" orientation="portrait" horizontalDpi="300" verticalDpi="300" r:id="rId1"/>
  <headerFooter alignWithMargins="0">
    <oddFooter>&amp;A</oddFooter>
  </headerFooter>
  <rowBreaks count="1" manualBreakCount="1">
    <brk id="53" max="4" man="1"/>
  </rowBreaks>
  <ignoredErrors>
    <ignoredError sqref="C10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22"/>
  <sheetViews>
    <sheetView view="pageBreakPreview" zoomScale="60" zoomScaleNormal="75" workbookViewId="0">
      <selection activeCell="C30" sqref="C30"/>
    </sheetView>
  </sheetViews>
  <sheetFormatPr baseColWidth="10" defaultRowHeight="12.75" x14ac:dyDescent="0.2"/>
  <cols>
    <col min="1" max="1" width="32.85546875" style="2" customWidth="1"/>
    <col min="2" max="3" width="19.42578125" style="2" customWidth="1"/>
    <col min="4" max="5" width="17.5703125" style="2" customWidth="1"/>
    <col min="6" max="16384" width="11.42578125" style="2"/>
  </cols>
  <sheetData>
    <row r="2" spans="1:14" ht="18" x14ac:dyDescent="0.25">
      <c r="A2" s="315" t="s">
        <v>167</v>
      </c>
      <c r="B2" s="315"/>
      <c r="C2" s="315"/>
      <c r="D2" s="315"/>
      <c r="E2" s="315"/>
      <c r="F2" s="1"/>
      <c r="G2" s="1"/>
      <c r="H2" s="1"/>
      <c r="I2" s="1"/>
      <c r="J2" s="1"/>
    </row>
    <row r="4" spans="1:14" ht="15" customHeight="1" x14ac:dyDescent="0.25">
      <c r="A4" s="320" t="s">
        <v>102</v>
      </c>
      <c r="B4" s="320"/>
      <c r="C4" s="320"/>
      <c r="D4" s="320"/>
      <c r="E4" s="63"/>
      <c r="F4" s="39"/>
      <c r="G4" s="39"/>
      <c r="H4" s="39"/>
      <c r="I4" s="39"/>
      <c r="J4" s="39"/>
      <c r="K4" s="39"/>
    </row>
    <row r="5" spans="1:14" ht="13.5" thickBot="1" x14ac:dyDescent="0.25">
      <c r="A5" s="316"/>
      <c r="B5" s="316"/>
      <c r="C5" s="316"/>
      <c r="D5" s="316"/>
      <c r="E5" s="317"/>
    </row>
    <row r="6" spans="1:14" s="4" customFormat="1" ht="12.75" customHeight="1" x14ac:dyDescent="0.2">
      <c r="A6" s="318" t="s">
        <v>72</v>
      </c>
      <c r="B6" s="312" t="s">
        <v>130</v>
      </c>
      <c r="C6" s="312" t="s">
        <v>76</v>
      </c>
      <c r="D6" s="312" t="s">
        <v>131</v>
      </c>
      <c r="E6" s="65"/>
      <c r="F6" s="3"/>
      <c r="G6" s="3"/>
      <c r="H6" s="3"/>
      <c r="I6" s="3"/>
      <c r="J6" s="3"/>
    </row>
    <row r="7" spans="1:14" s="4" customFormat="1" ht="28.5" customHeight="1" thickBot="1" x14ac:dyDescent="0.25">
      <c r="A7" s="319"/>
      <c r="B7" s="313"/>
      <c r="C7" s="313"/>
      <c r="D7" s="313"/>
      <c r="E7" s="3"/>
      <c r="F7" s="3"/>
      <c r="G7" s="3"/>
      <c r="H7" s="3"/>
      <c r="I7" s="3"/>
      <c r="J7" s="3"/>
    </row>
    <row r="8" spans="1:14" s="4" customFormat="1" ht="13.5" thickBot="1" x14ac:dyDescent="0.25">
      <c r="A8" s="230" t="s">
        <v>74</v>
      </c>
      <c r="B8" s="41">
        <v>747205</v>
      </c>
      <c r="C8" s="42">
        <v>17.3</v>
      </c>
      <c r="D8" s="43">
        <v>3578173</v>
      </c>
      <c r="E8" s="7"/>
      <c r="F8" s="7"/>
      <c r="G8" s="7"/>
      <c r="H8" s="7"/>
      <c r="I8" s="7"/>
      <c r="J8" s="7"/>
      <c r="K8" s="7"/>
      <c r="L8" s="7"/>
      <c r="M8" s="7"/>
      <c r="N8" s="7"/>
    </row>
    <row r="9" spans="1:14" s="4" customFormat="1" ht="13.5" thickBot="1" x14ac:dyDescent="0.25">
      <c r="A9" s="230" t="s">
        <v>92</v>
      </c>
      <c r="B9" s="41">
        <v>293460</v>
      </c>
      <c r="C9" s="42">
        <v>11.3</v>
      </c>
      <c r="D9" s="43">
        <v>2314853</v>
      </c>
      <c r="E9" s="7"/>
      <c r="F9" s="7"/>
      <c r="G9" s="7"/>
      <c r="H9" s="7"/>
      <c r="I9" s="7"/>
      <c r="J9" s="7"/>
      <c r="K9" s="7"/>
      <c r="L9" s="7"/>
      <c r="M9" s="7"/>
      <c r="N9" s="7"/>
    </row>
    <row r="10" spans="1:14" s="4" customFormat="1" ht="13.5" thickBot="1" x14ac:dyDescent="0.25">
      <c r="A10" s="230" t="s">
        <v>96</v>
      </c>
      <c r="B10" s="45">
        <v>2643.9</v>
      </c>
      <c r="C10" s="42">
        <v>0.5</v>
      </c>
      <c r="D10" s="43">
        <v>561000.69999999995</v>
      </c>
      <c r="E10" s="7"/>
      <c r="F10" s="7"/>
      <c r="G10" s="7"/>
      <c r="H10" s="7"/>
      <c r="I10" s="7"/>
      <c r="J10" s="7"/>
      <c r="K10" s="7"/>
      <c r="L10" s="7"/>
      <c r="M10" s="7"/>
      <c r="N10" s="7"/>
    </row>
    <row r="11" spans="1:14" s="4" customFormat="1" ht="13.5" thickBot="1" x14ac:dyDescent="0.25">
      <c r="A11" s="230" t="s">
        <v>77</v>
      </c>
      <c r="B11" s="41">
        <v>39749</v>
      </c>
      <c r="C11" s="42">
        <v>11.1</v>
      </c>
      <c r="D11" s="43">
        <v>319709.5</v>
      </c>
      <c r="E11" s="7"/>
      <c r="F11" s="7"/>
      <c r="G11" s="7"/>
      <c r="H11" s="7"/>
      <c r="I11" s="7"/>
      <c r="J11" s="7"/>
      <c r="K11" s="7"/>
      <c r="L11" s="7"/>
      <c r="M11" s="7"/>
      <c r="N11" s="7"/>
    </row>
    <row r="12" spans="1:14" s="4" customFormat="1" ht="13.5" thickBot="1" x14ac:dyDescent="0.25">
      <c r="A12" s="230" t="s">
        <v>194</v>
      </c>
      <c r="B12" s="45">
        <v>837741.1</v>
      </c>
      <c r="C12" s="42">
        <v>23.5</v>
      </c>
      <c r="D12" s="43">
        <v>2727037.9</v>
      </c>
      <c r="E12" s="7"/>
      <c r="F12" s="7"/>
      <c r="G12" s="7"/>
      <c r="H12" s="7"/>
      <c r="I12" s="7"/>
      <c r="J12" s="7"/>
      <c r="K12" s="7"/>
      <c r="L12" s="7"/>
      <c r="M12" s="7"/>
      <c r="N12" s="7"/>
    </row>
    <row r="13" spans="1:14" s="4" customFormat="1" ht="13.5" thickBot="1" x14ac:dyDescent="0.25">
      <c r="A13" s="230" t="s">
        <v>79</v>
      </c>
      <c r="B13" s="41">
        <v>427030</v>
      </c>
      <c r="C13" s="42">
        <v>8.9</v>
      </c>
      <c r="D13" s="43">
        <v>4380702</v>
      </c>
      <c r="E13" s="7"/>
      <c r="F13" s="7"/>
      <c r="G13" s="7"/>
      <c r="H13" s="7"/>
      <c r="I13" s="7"/>
      <c r="J13" s="7"/>
      <c r="K13" s="7"/>
      <c r="L13" s="7"/>
      <c r="M13" s="7"/>
      <c r="N13" s="7"/>
    </row>
    <row r="14" spans="1:14" s="4" customFormat="1" ht="13.5" thickBot="1" x14ac:dyDescent="0.25">
      <c r="A14" s="230" t="s">
        <v>80</v>
      </c>
      <c r="B14" s="41">
        <v>610455</v>
      </c>
      <c r="C14" s="42">
        <v>31.6</v>
      </c>
      <c r="D14" s="43">
        <v>1320027</v>
      </c>
      <c r="E14" s="7"/>
      <c r="F14" s="7"/>
      <c r="G14" s="7"/>
      <c r="H14" s="7"/>
      <c r="I14" s="7"/>
      <c r="J14" s="7"/>
      <c r="K14" s="7"/>
      <c r="L14" s="7"/>
      <c r="M14" s="7"/>
      <c r="N14" s="7"/>
    </row>
    <row r="15" spans="1:14" s="4" customFormat="1" ht="13.5" thickBot="1" x14ac:dyDescent="0.25">
      <c r="A15" s="230" t="s">
        <v>0</v>
      </c>
      <c r="B15" s="45">
        <v>52498</v>
      </c>
      <c r="C15" s="42">
        <v>12.5</v>
      </c>
      <c r="D15" s="43">
        <v>367595</v>
      </c>
      <c r="E15" s="7"/>
      <c r="F15" s="7"/>
      <c r="G15" s="7"/>
      <c r="H15" s="7"/>
      <c r="I15" s="7"/>
      <c r="J15" s="7"/>
      <c r="K15" s="7"/>
      <c r="L15" s="7"/>
      <c r="M15" s="7"/>
      <c r="N15" s="7"/>
    </row>
    <row r="16" spans="1:14" s="4" customFormat="1" ht="13.5" thickBot="1" x14ac:dyDescent="0.25">
      <c r="A16" s="230" t="s">
        <v>81</v>
      </c>
      <c r="B16" s="45">
        <v>221425.7</v>
      </c>
      <c r="C16" s="42">
        <v>37.799999999999997</v>
      </c>
      <c r="D16" s="43">
        <v>365087.3</v>
      </c>
      <c r="E16" s="7"/>
      <c r="F16" s="7"/>
      <c r="G16" s="7"/>
      <c r="H16" s="7"/>
      <c r="I16" s="7"/>
      <c r="J16" s="7"/>
      <c r="K16" s="7"/>
      <c r="L16" s="7"/>
      <c r="M16" s="7"/>
      <c r="N16" s="7"/>
    </row>
    <row r="17" spans="1:14" s="4" customFormat="1" ht="13.5" thickBot="1" x14ac:dyDescent="0.25">
      <c r="A17" s="230" t="s">
        <v>97</v>
      </c>
      <c r="B17" s="41">
        <v>19600</v>
      </c>
      <c r="C17" s="42">
        <v>1.6</v>
      </c>
      <c r="D17" s="43">
        <v>1230452.2</v>
      </c>
      <c r="E17" s="7"/>
      <c r="F17" s="7"/>
      <c r="G17" s="7"/>
      <c r="H17" s="7"/>
      <c r="I17" s="7"/>
      <c r="J17" s="7"/>
      <c r="K17" s="7"/>
      <c r="L17" s="7"/>
      <c r="M17" s="7"/>
      <c r="N17" s="7"/>
    </row>
    <row r="18" spans="1:14" s="4" customFormat="1" ht="13.5" thickBot="1" x14ac:dyDescent="0.25">
      <c r="A18" s="230" t="s">
        <v>94</v>
      </c>
      <c r="B18" s="45">
        <v>11124.8</v>
      </c>
      <c r="C18" s="42">
        <v>0.4</v>
      </c>
      <c r="D18" s="43">
        <v>2716107.5</v>
      </c>
      <c r="E18" s="7"/>
      <c r="F18" s="7"/>
      <c r="G18" s="7"/>
      <c r="H18" s="7"/>
      <c r="I18" s="7"/>
      <c r="J18" s="7"/>
      <c r="K18" s="7"/>
      <c r="L18" s="7"/>
      <c r="M18" s="7"/>
      <c r="N18" s="7"/>
    </row>
    <row r="19" spans="1:14" s="4" customFormat="1" ht="13.5" thickBot="1" x14ac:dyDescent="0.25">
      <c r="A19" s="230" t="s">
        <v>90</v>
      </c>
      <c r="B19" s="41">
        <v>200000</v>
      </c>
      <c r="C19" s="42">
        <v>9.8000000000000007</v>
      </c>
      <c r="D19" s="43">
        <v>1839574</v>
      </c>
      <c r="E19" s="7"/>
      <c r="F19" s="7"/>
      <c r="G19" s="7"/>
      <c r="H19" s="7"/>
      <c r="I19" s="7"/>
      <c r="J19" s="7"/>
      <c r="K19" s="7"/>
      <c r="L19" s="7"/>
      <c r="M19" s="7"/>
      <c r="N19" s="7"/>
    </row>
    <row r="20" spans="1:14" s="4" customFormat="1" ht="13.5" thickBot="1" x14ac:dyDescent="0.25">
      <c r="A20" s="230" t="s">
        <v>75</v>
      </c>
      <c r="B20" s="45">
        <v>16705.2</v>
      </c>
      <c r="C20" s="42">
        <v>7.5</v>
      </c>
      <c r="D20" s="43">
        <v>206895.8</v>
      </c>
      <c r="E20" s="7"/>
      <c r="F20" s="7"/>
      <c r="G20" s="7"/>
      <c r="H20" s="7"/>
      <c r="I20" s="7"/>
      <c r="J20" s="7"/>
      <c r="K20" s="7"/>
      <c r="L20" s="7"/>
      <c r="M20" s="7"/>
      <c r="N20" s="7"/>
    </row>
    <row r="21" spans="1:14" s="4" customFormat="1" ht="13.5" thickBot="1" x14ac:dyDescent="0.25">
      <c r="A21" s="230" t="s">
        <v>82</v>
      </c>
      <c r="B21" s="45">
        <v>126832.4</v>
      </c>
      <c r="C21" s="42">
        <v>42.1</v>
      </c>
      <c r="D21" s="43">
        <v>174643.1</v>
      </c>
      <c r="E21" s="7"/>
      <c r="F21" s="7"/>
      <c r="G21" s="7"/>
      <c r="H21" s="7"/>
      <c r="I21" s="7"/>
      <c r="J21" s="7"/>
      <c r="K21" s="7"/>
      <c r="L21" s="7"/>
      <c r="M21" s="7"/>
      <c r="N21" s="7"/>
    </row>
    <row r="22" spans="1:14" s="4" customFormat="1" ht="13.5" thickBot="1" x14ac:dyDescent="0.25">
      <c r="A22" s="230" t="s">
        <v>91</v>
      </c>
      <c r="B22" s="41">
        <v>54998</v>
      </c>
      <c r="C22" s="42">
        <v>11.1</v>
      </c>
      <c r="D22" s="43">
        <v>440057</v>
      </c>
      <c r="E22" s="7"/>
      <c r="F22" s="7"/>
      <c r="G22" s="7"/>
      <c r="H22" s="7"/>
      <c r="I22" s="7"/>
      <c r="J22" s="7"/>
      <c r="K22" s="7"/>
      <c r="L22" s="7"/>
      <c r="M22" s="7"/>
      <c r="N22" s="7"/>
    </row>
    <row r="23" spans="1:14" s="4" customFormat="1" ht="13.5" thickBot="1" x14ac:dyDescent="0.25">
      <c r="A23" s="230" t="s">
        <v>98</v>
      </c>
      <c r="B23" s="41">
        <v>8921</v>
      </c>
      <c r="C23" s="42">
        <v>1.2</v>
      </c>
      <c r="D23" s="43">
        <v>755676.9</v>
      </c>
      <c r="E23" s="7"/>
      <c r="F23" s="7"/>
      <c r="G23" s="7"/>
      <c r="H23" s="7"/>
      <c r="I23" s="7"/>
      <c r="J23" s="7"/>
      <c r="K23" s="7"/>
      <c r="L23" s="7"/>
      <c r="M23" s="7"/>
      <c r="N23" s="7"/>
    </row>
    <row r="24" spans="1:14" s="4" customFormat="1" ht="13.5" thickBot="1" x14ac:dyDescent="0.25">
      <c r="A24" s="231" t="s">
        <v>84</v>
      </c>
      <c r="B24" s="41">
        <v>111710</v>
      </c>
      <c r="C24" s="42">
        <v>23</v>
      </c>
      <c r="D24" s="43">
        <v>374309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51">
        <v>3782099.1</v>
      </c>
      <c r="C26" s="52">
        <v>13.78</v>
      </c>
      <c r="D26" s="51">
        <v>23671900.900000002</v>
      </c>
      <c r="E26" s="64"/>
      <c r="F26" s="7"/>
      <c r="G26" s="7"/>
      <c r="H26" s="7"/>
      <c r="I26" s="7"/>
      <c r="J26" s="7"/>
      <c r="K26" s="7"/>
      <c r="L26" s="7"/>
      <c r="M26" s="7"/>
      <c r="N26" s="7"/>
    </row>
    <row r="27" spans="1:14" s="4" customFormat="1" ht="17.25" customHeight="1" x14ac:dyDescent="0.2">
      <c r="A27" s="314"/>
      <c r="B27" s="314"/>
      <c r="C27" s="314"/>
      <c r="D27" s="314"/>
      <c r="E27" s="13"/>
    </row>
    <row r="28" spans="1:14" x14ac:dyDescent="0.2">
      <c r="A28" s="311" t="s">
        <v>101</v>
      </c>
      <c r="B28" s="311"/>
      <c r="C28" s="311"/>
      <c r="D28" s="311"/>
    </row>
    <row r="29" spans="1:14" ht="72" x14ac:dyDescent="0.2">
      <c r="A29" s="53" t="s">
        <v>99</v>
      </c>
      <c r="B29" s="54"/>
      <c r="C29" s="54"/>
      <c r="D29" s="54"/>
    </row>
    <row r="30" spans="1:14" ht="60" x14ac:dyDescent="0.2">
      <c r="A30" s="53" t="s">
        <v>100</v>
      </c>
    </row>
    <row r="32" spans="1:14" ht="15" customHeight="1" x14ac:dyDescent="0.25">
      <c r="A32" s="320" t="s">
        <v>104</v>
      </c>
      <c r="B32" s="320"/>
      <c r="C32" s="320"/>
      <c r="D32" s="320"/>
      <c r="E32" s="320"/>
      <c r="F32" s="63"/>
      <c r="G32" s="63"/>
      <c r="H32" s="39"/>
      <c r="I32" s="39"/>
      <c r="J32" s="39"/>
      <c r="K32" s="39"/>
      <c r="L32" s="39"/>
      <c r="M32" s="39"/>
    </row>
    <row r="33" spans="1:15" ht="13.5" thickBot="1" x14ac:dyDescent="0.25">
      <c r="A33" s="5"/>
      <c r="B33" s="5"/>
      <c r="C33" s="5"/>
      <c r="D33" s="5"/>
      <c r="E33" s="5"/>
      <c r="F33" s="6"/>
      <c r="G33" s="6"/>
    </row>
    <row r="34" spans="1:15" s="4" customFormat="1" ht="12.75" customHeight="1" x14ac:dyDescent="0.2">
      <c r="A34" s="318" t="s">
        <v>87</v>
      </c>
      <c r="B34" s="312" t="s">
        <v>196</v>
      </c>
      <c r="C34" s="312" t="s">
        <v>85</v>
      </c>
      <c r="D34" s="312" t="s">
        <v>197</v>
      </c>
      <c r="E34" s="312" t="s">
        <v>86</v>
      </c>
      <c r="F34" s="55"/>
      <c r="G34" s="56"/>
      <c r="H34" s="3"/>
      <c r="I34" s="3"/>
      <c r="J34" s="3"/>
      <c r="K34" s="3"/>
    </row>
    <row r="35" spans="1:15" s="4" customFormat="1" ht="28.5" customHeight="1" thickBot="1" x14ac:dyDescent="0.25">
      <c r="A35" s="319"/>
      <c r="B35" s="313"/>
      <c r="C35" s="313"/>
      <c r="D35" s="313"/>
      <c r="E35" s="313"/>
      <c r="F35" s="55"/>
      <c r="G35" s="56"/>
      <c r="H35" s="3"/>
      <c r="I35" s="3"/>
      <c r="J35" s="3"/>
      <c r="K35" s="3"/>
    </row>
    <row r="36" spans="1:15" s="4" customFormat="1" ht="13.5" thickBot="1" x14ac:dyDescent="0.25">
      <c r="A36" s="40" t="s">
        <v>74</v>
      </c>
      <c r="B36" s="44">
        <v>355663</v>
      </c>
      <c r="C36" s="42">
        <v>11.07</v>
      </c>
      <c r="D36" s="44">
        <v>391542</v>
      </c>
      <c r="E36" s="42">
        <v>35.22</v>
      </c>
      <c r="F36" s="55"/>
      <c r="G36" s="56"/>
      <c r="H36" s="7"/>
      <c r="I36" s="7"/>
      <c r="J36" s="7"/>
      <c r="K36" s="7"/>
      <c r="L36" s="7"/>
      <c r="M36" s="7"/>
      <c r="N36" s="7"/>
      <c r="O36" s="7"/>
    </row>
    <row r="37" spans="1:15" s="4" customFormat="1" ht="13.5" thickBot="1" x14ac:dyDescent="0.25">
      <c r="A37" s="40" t="s">
        <v>92</v>
      </c>
      <c r="B37" s="44">
        <v>0</v>
      </c>
      <c r="C37" s="42">
        <v>0</v>
      </c>
      <c r="D37" s="44">
        <v>293460</v>
      </c>
      <c r="E37" s="42">
        <v>28.06</v>
      </c>
      <c r="F37" s="55"/>
      <c r="G37" s="56"/>
      <c r="H37" s="7"/>
      <c r="I37" s="7"/>
      <c r="J37" s="7"/>
      <c r="K37" s="7"/>
      <c r="L37" s="7"/>
      <c r="M37" s="7"/>
      <c r="N37" s="7"/>
      <c r="O37" s="7"/>
    </row>
    <row r="38" spans="1:15" s="4" customFormat="1" ht="13.5" thickBot="1" x14ac:dyDescent="0.25">
      <c r="A38" s="40" t="s">
        <v>95</v>
      </c>
      <c r="B38" s="44"/>
      <c r="C38" s="42">
        <v>0</v>
      </c>
      <c r="D38" s="44"/>
      <c r="E38" s="42"/>
      <c r="F38" s="55"/>
      <c r="G38" s="56"/>
      <c r="H38" s="7"/>
      <c r="I38" s="7"/>
      <c r="J38" s="7"/>
      <c r="K38" s="7"/>
      <c r="L38" s="7"/>
      <c r="M38" s="7"/>
      <c r="N38" s="7"/>
      <c r="O38" s="7"/>
    </row>
    <row r="39" spans="1:15" s="4" customFormat="1" ht="13.5" thickBot="1" x14ac:dyDescent="0.25">
      <c r="A39" s="40" t="s">
        <v>77</v>
      </c>
      <c r="B39" s="44">
        <v>4253</v>
      </c>
      <c r="C39" s="42">
        <v>4.18</v>
      </c>
      <c r="D39" s="44">
        <v>35496</v>
      </c>
      <c r="E39" s="42">
        <v>13.78</v>
      </c>
      <c r="F39" s="55"/>
      <c r="G39" s="56"/>
      <c r="H39" s="7"/>
      <c r="I39" s="7"/>
      <c r="J39" s="7"/>
      <c r="K39" s="7"/>
      <c r="L39" s="7"/>
      <c r="M39" s="7"/>
      <c r="N39" s="7"/>
      <c r="O39" s="7"/>
    </row>
    <row r="40" spans="1:15" s="4" customFormat="1" ht="13.5" thickBot="1" x14ac:dyDescent="0.25">
      <c r="A40" s="40" t="s">
        <v>78</v>
      </c>
      <c r="B40" s="44"/>
      <c r="C40" s="42"/>
      <c r="D40" s="44"/>
      <c r="E40" s="42"/>
      <c r="F40" s="55"/>
      <c r="G40" s="56"/>
      <c r="H40" s="7"/>
      <c r="I40" s="7"/>
      <c r="J40" s="7"/>
      <c r="K40" s="7"/>
      <c r="L40" s="7"/>
      <c r="M40" s="7"/>
      <c r="N40" s="7"/>
      <c r="O40" s="7"/>
    </row>
    <row r="41" spans="1:15" s="4" customFormat="1" ht="13.5" thickBot="1" x14ac:dyDescent="0.25">
      <c r="A41" s="40" t="s">
        <v>79</v>
      </c>
      <c r="B41" s="44">
        <v>13456</v>
      </c>
      <c r="C41" s="42">
        <v>0.5</v>
      </c>
      <c r="D41" s="44">
        <v>413574</v>
      </c>
      <c r="E41" s="42">
        <v>19.62</v>
      </c>
      <c r="F41" s="55"/>
      <c r="G41" s="56"/>
      <c r="H41" s="7"/>
      <c r="I41" s="7"/>
      <c r="J41" s="7"/>
      <c r="K41" s="7"/>
      <c r="L41" s="7"/>
      <c r="M41" s="7"/>
      <c r="N41" s="7"/>
      <c r="O41" s="7"/>
    </row>
    <row r="42" spans="1:15" s="4" customFormat="1" ht="13.5" thickBot="1" x14ac:dyDescent="0.25">
      <c r="A42" s="40" t="s">
        <v>80</v>
      </c>
      <c r="B42" s="44">
        <v>366046</v>
      </c>
      <c r="C42" s="42">
        <v>24.2</v>
      </c>
      <c r="D42" s="44">
        <v>244409</v>
      </c>
      <c r="E42" s="42">
        <v>58.51</v>
      </c>
      <c r="F42" s="55"/>
      <c r="G42" s="56"/>
      <c r="H42" s="7"/>
      <c r="I42" s="7"/>
      <c r="J42" s="7"/>
      <c r="K42" s="7"/>
      <c r="L42" s="7"/>
      <c r="M42" s="7"/>
      <c r="N42" s="7"/>
      <c r="O42" s="7"/>
    </row>
    <row r="43" spans="1:15" s="4" customFormat="1" ht="13.5" thickBot="1" x14ac:dyDescent="0.25">
      <c r="A43" s="40" t="s">
        <v>83</v>
      </c>
      <c r="B43" s="44">
        <v>20812</v>
      </c>
      <c r="C43" s="42">
        <v>6.84</v>
      </c>
      <c r="D43" s="44">
        <v>31686</v>
      </c>
      <c r="E43" s="42">
        <v>27.36</v>
      </c>
      <c r="F43" s="55"/>
      <c r="G43" s="56"/>
      <c r="H43" s="7"/>
      <c r="I43" s="7"/>
      <c r="J43" s="7"/>
      <c r="K43" s="7"/>
      <c r="L43" s="7"/>
      <c r="M43" s="7"/>
      <c r="N43" s="7"/>
      <c r="O43" s="7"/>
    </row>
    <row r="44" spans="1:15" s="4" customFormat="1" ht="13.5" thickBot="1" x14ac:dyDescent="0.25">
      <c r="A44" s="40" t="s">
        <v>81</v>
      </c>
      <c r="B44" s="44">
        <v>2041.11</v>
      </c>
      <c r="C44" s="42">
        <v>1.28</v>
      </c>
      <c r="D44" s="44">
        <v>219384.61</v>
      </c>
      <c r="E44" s="42">
        <v>51.37</v>
      </c>
      <c r="F44" s="55"/>
      <c r="G44" s="56"/>
      <c r="H44" s="7"/>
      <c r="I44" s="7"/>
      <c r="J44" s="7"/>
      <c r="K44" s="7"/>
      <c r="L44" s="7"/>
      <c r="M44" s="7"/>
      <c r="N44" s="7"/>
      <c r="O44" s="7"/>
    </row>
    <row r="45" spans="1:15" s="4" customFormat="1" ht="13.5" thickBot="1" x14ac:dyDescent="0.25">
      <c r="A45" s="40" t="s">
        <v>97</v>
      </c>
      <c r="B45" s="44"/>
      <c r="C45" s="42"/>
      <c r="D45" s="44">
        <v>19600</v>
      </c>
      <c r="E45" s="42">
        <v>4.53</v>
      </c>
      <c r="F45" s="55"/>
      <c r="G45" s="56"/>
      <c r="H45" s="7"/>
      <c r="I45" s="7"/>
      <c r="J45" s="7"/>
      <c r="K45" s="7"/>
      <c r="L45" s="7"/>
      <c r="M45" s="7"/>
      <c r="N45" s="7"/>
      <c r="O45" s="7"/>
    </row>
    <row r="46" spans="1:15" s="4" customFormat="1" ht="13.5" thickBot="1" x14ac:dyDescent="0.25">
      <c r="A46" s="40" t="s">
        <v>94</v>
      </c>
      <c r="B46" s="44">
        <v>0</v>
      </c>
      <c r="C46" s="42">
        <v>0</v>
      </c>
      <c r="D46" s="44">
        <v>11124.8</v>
      </c>
      <c r="E46" s="42">
        <v>4.4400000000000004</v>
      </c>
      <c r="F46" s="55"/>
      <c r="G46" s="56"/>
      <c r="H46" s="7"/>
      <c r="I46" s="7"/>
      <c r="J46" s="7"/>
      <c r="K46" s="7"/>
      <c r="L46" s="7"/>
      <c r="M46" s="7"/>
      <c r="N46" s="7"/>
      <c r="O46" s="7"/>
    </row>
    <row r="47" spans="1:15" s="4" customFormat="1" ht="13.5" thickBot="1" x14ac:dyDescent="0.25">
      <c r="A47" s="40" t="s">
        <v>90</v>
      </c>
      <c r="B47" s="44">
        <v>198000</v>
      </c>
      <c r="C47" s="42">
        <v>9.93</v>
      </c>
      <c r="D47" s="44">
        <v>2000</v>
      </c>
      <c r="E47" s="42">
        <v>4.43</v>
      </c>
      <c r="F47" s="55"/>
      <c r="G47" s="56"/>
      <c r="H47" s="7"/>
      <c r="I47" s="7"/>
      <c r="J47" s="7"/>
      <c r="K47" s="7"/>
      <c r="L47" s="7"/>
      <c r="M47" s="7"/>
      <c r="N47" s="7"/>
      <c r="O47" s="7"/>
    </row>
    <row r="48" spans="1:15" s="4" customFormat="1" ht="13.5" thickBot="1" x14ac:dyDescent="0.25">
      <c r="A48" s="40" t="s">
        <v>75</v>
      </c>
      <c r="B48" s="44">
        <v>7458.18</v>
      </c>
      <c r="C48" s="42"/>
      <c r="D48" s="44">
        <v>9247.0300000000007</v>
      </c>
      <c r="E48" s="42">
        <v>81.09</v>
      </c>
      <c r="F48" s="55"/>
      <c r="G48" s="56"/>
      <c r="H48" s="7"/>
      <c r="I48" s="7"/>
      <c r="J48" s="7"/>
      <c r="K48" s="7"/>
      <c r="L48" s="7"/>
      <c r="M48" s="7"/>
      <c r="N48" s="7"/>
      <c r="O48" s="7"/>
    </row>
    <row r="49" spans="1:15" s="4" customFormat="1" ht="13.5" thickBot="1" x14ac:dyDescent="0.25">
      <c r="A49" s="40" t="s">
        <v>82</v>
      </c>
      <c r="B49" s="44">
        <v>377.8</v>
      </c>
      <c r="C49" s="42">
        <v>0.37</v>
      </c>
      <c r="D49" s="44">
        <v>126454.6</v>
      </c>
      <c r="E49" s="42">
        <v>63.29</v>
      </c>
      <c r="F49" s="55"/>
      <c r="G49" s="56"/>
      <c r="H49" s="7"/>
      <c r="I49" s="7"/>
      <c r="J49" s="7"/>
      <c r="K49" s="7"/>
      <c r="L49" s="7"/>
      <c r="M49" s="7"/>
      <c r="N49" s="7"/>
      <c r="O49" s="7"/>
    </row>
    <row r="50" spans="1:15" s="4" customFormat="1" ht="13.5" thickBot="1" x14ac:dyDescent="0.25">
      <c r="A50" s="40" t="s">
        <v>91</v>
      </c>
      <c r="B50" s="57">
        <v>11442</v>
      </c>
      <c r="C50" s="42">
        <v>4.04</v>
      </c>
      <c r="D50" s="57">
        <v>43556</v>
      </c>
      <c r="E50" s="42">
        <v>20.56</v>
      </c>
      <c r="F50" s="55"/>
      <c r="G50" s="56"/>
      <c r="H50" s="7"/>
      <c r="I50" s="7"/>
      <c r="J50" s="7"/>
      <c r="K50" s="7"/>
      <c r="L50" s="7"/>
      <c r="M50" s="7"/>
      <c r="N50" s="7"/>
      <c r="O50" s="7"/>
    </row>
    <row r="51" spans="1:15" s="4" customFormat="1" ht="13.5" thickBot="1" x14ac:dyDescent="0.25">
      <c r="A51" s="40" t="s">
        <v>103</v>
      </c>
      <c r="B51" s="44">
        <v>3800</v>
      </c>
      <c r="C51" s="42">
        <v>0.9</v>
      </c>
      <c r="D51" s="44">
        <v>5121</v>
      </c>
      <c r="E51" s="42">
        <v>1.49</v>
      </c>
      <c r="F51" s="55"/>
      <c r="G51" s="56"/>
      <c r="H51" s="7"/>
      <c r="I51" s="7"/>
      <c r="J51" s="7"/>
      <c r="K51" s="7"/>
      <c r="L51" s="7"/>
      <c r="M51" s="7"/>
      <c r="N51" s="7"/>
      <c r="O51" s="7"/>
    </row>
    <row r="52" spans="1:15" s="4" customFormat="1" ht="13.5" thickBot="1" x14ac:dyDescent="0.25">
      <c r="A52" s="46" t="s">
        <v>84</v>
      </c>
      <c r="B52" s="44">
        <v>7350</v>
      </c>
      <c r="C52" s="42">
        <v>2.14</v>
      </c>
      <c r="D52" s="44">
        <v>104360</v>
      </c>
      <c r="E52" s="42">
        <v>72.83</v>
      </c>
      <c r="F52" s="55"/>
      <c r="G52" s="56"/>
      <c r="H52" s="7"/>
      <c r="I52" s="7"/>
      <c r="J52" s="7"/>
      <c r="K52" s="7"/>
      <c r="L52" s="7"/>
      <c r="M52" s="7"/>
      <c r="N52" s="7"/>
      <c r="O52" s="7"/>
    </row>
    <row r="53" spans="1:15" s="4" customFormat="1" ht="13.5" thickBot="1" x14ac:dyDescent="0.25">
      <c r="A53" s="33"/>
      <c r="B53" s="58"/>
      <c r="C53" s="59"/>
      <c r="D53" s="58"/>
      <c r="E53" s="59"/>
      <c r="F53" s="55"/>
      <c r="G53" s="56"/>
      <c r="H53" s="3"/>
      <c r="I53" s="7"/>
      <c r="J53" s="3"/>
      <c r="K53" s="7"/>
      <c r="L53" s="3"/>
      <c r="M53" s="7"/>
      <c r="N53" s="3"/>
      <c r="O53" s="7"/>
    </row>
    <row r="54" spans="1:15" s="4" customFormat="1" ht="13.5" thickBot="1" x14ac:dyDescent="0.25">
      <c r="A54" s="10" t="s">
        <v>73</v>
      </c>
      <c r="B54" s="60">
        <v>990699.09</v>
      </c>
      <c r="C54" s="61">
        <v>5.18</v>
      </c>
      <c r="D54" s="60">
        <v>1951015.04</v>
      </c>
      <c r="E54" s="61">
        <v>23.47</v>
      </c>
      <c r="F54" s="55"/>
      <c r="G54" s="56"/>
      <c r="H54" s="7"/>
      <c r="I54" s="7"/>
      <c r="J54" s="7"/>
      <c r="K54" s="7"/>
      <c r="L54" s="7"/>
      <c r="M54" s="7"/>
      <c r="N54" s="7"/>
      <c r="O54" s="7"/>
    </row>
    <row r="55" spans="1:15" s="4" customFormat="1" ht="17.25" customHeight="1" x14ac:dyDescent="0.2">
      <c r="A55" s="314"/>
      <c r="B55" s="314"/>
      <c r="C55" s="314"/>
      <c r="D55" s="314"/>
      <c r="E55" s="12"/>
      <c r="F55" s="13"/>
      <c r="G55" s="13"/>
    </row>
    <row r="56" spans="1:15" x14ac:dyDescent="0.2">
      <c r="A56" s="322" t="s">
        <v>88</v>
      </c>
      <c r="B56" s="322"/>
      <c r="C56" s="322"/>
      <c r="D56" s="322"/>
      <c r="E56" s="62"/>
    </row>
    <row r="57" spans="1:15" x14ac:dyDescent="0.2">
      <c r="A57" s="322" t="s">
        <v>100</v>
      </c>
      <c r="B57" s="322"/>
      <c r="C57" s="322"/>
      <c r="D57" s="322"/>
    </row>
    <row r="60" spans="1:15" ht="15" customHeight="1" x14ac:dyDescent="0.25">
      <c r="A60" s="320" t="s">
        <v>15</v>
      </c>
      <c r="B60" s="320"/>
      <c r="C60" s="320"/>
      <c r="D60" s="76"/>
      <c r="E60" s="76"/>
    </row>
    <row r="61" spans="1:15" ht="13.5" thickBot="1" x14ac:dyDescent="0.25"/>
    <row r="62" spans="1:15" ht="36.75" thickBot="1" x14ac:dyDescent="0.25">
      <c r="A62" s="66" t="s">
        <v>87</v>
      </c>
      <c r="B62" s="67" t="s">
        <v>198</v>
      </c>
      <c r="C62" s="68" t="s">
        <v>199</v>
      </c>
    </row>
    <row r="63" spans="1:15" ht="13.5" thickBot="1" x14ac:dyDescent="0.25">
      <c r="A63" s="69" t="s">
        <v>74</v>
      </c>
      <c r="B63" s="70">
        <v>80941</v>
      </c>
      <c r="C63" s="70">
        <v>85555.6</v>
      </c>
    </row>
    <row r="64" spans="1:15" ht="13.5" thickBot="1" x14ac:dyDescent="0.25">
      <c r="A64" s="69" t="s">
        <v>92</v>
      </c>
      <c r="B64" s="71">
        <v>0</v>
      </c>
      <c r="C64" s="71">
        <v>77.7</v>
      </c>
    </row>
    <row r="65" spans="1:3" ht="13.5" thickBot="1" x14ac:dyDescent="0.25">
      <c r="A65" s="69" t="s">
        <v>95</v>
      </c>
      <c r="B65" s="71">
        <v>0</v>
      </c>
      <c r="C65" s="71"/>
    </row>
    <row r="66" spans="1:3" ht="13.5" thickBot="1" x14ac:dyDescent="0.25">
      <c r="A66" s="69" t="s">
        <v>77</v>
      </c>
      <c r="B66" s="71">
        <v>0</v>
      </c>
      <c r="C66" s="70">
        <v>4313.1000000000004</v>
      </c>
    </row>
    <row r="67" spans="1:3" ht="13.5" thickBot="1" x14ac:dyDescent="0.25">
      <c r="A67" s="69" t="s">
        <v>78</v>
      </c>
      <c r="B67" s="71">
        <v>0</v>
      </c>
      <c r="C67" s="71"/>
    </row>
    <row r="68" spans="1:3" ht="13.5" thickBot="1" x14ac:dyDescent="0.25">
      <c r="A68" s="69" t="s">
        <v>93</v>
      </c>
      <c r="B68" s="70">
        <v>10654</v>
      </c>
      <c r="C68" s="70">
        <v>111217.2</v>
      </c>
    </row>
    <row r="69" spans="1:3" ht="13.5" thickBot="1" x14ac:dyDescent="0.25">
      <c r="A69" s="69" t="s">
        <v>80</v>
      </c>
      <c r="B69" s="71">
        <v>152.6</v>
      </c>
      <c r="C69" s="70">
        <v>17996</v>
      </c>
    </row>
    <row r="70" spans="1:3" ht="13.5" thickBot="1" x14ac:dyDescent="0.25">
      <c r="A70" s="69" t="s">
        <v>83</v>
      </c>
      <c r="B70" s="71">
        <v>0</v>
      </c>
      <c r="C70" s="71"/>
    </row>
    <row r="71" spans="1:3" ht="13.5" thickBot="1" x14ac:dyDescent="0.25">
      <c r="A71" s="69" t="s">
        <v>81</v>
      </c>
      <c r="B71" s="71" t="s">
        <v>14</v>
      </c>
      <c r="C71" s="70">
        <v>13608.9</v>
      </c>
    </row>
    <row r="72" spans="1:3" ht="13.5" thickBot="1" x14ac:dyDescent="0.25">
      <c r="A72" s="69" t="s">
        <v>97</v>
      </c>
      <c r="B72" s="71">
        <v>0</v>
      </c>
      <c r="C72" s="70">
        <v>1218.8</v>
      </c>
    </row>
    <row r="73" spans="1:3" ht="13.5" thickBot="1" x14ac:dyDescent="0.25">
      <c r="A73" s="69" t="s">
        <v>94</v>
      </c>
      <c r="B73" s="71">
        <v>0</v>
      </c>
      <c r="C73" s="71"/>
    </row>
    <row r="74" spans="1:3" ht="13.5" thickBot="1" x14ac:dyDescent="0.25">
      <c r="A74" s="69" t="s">
        <v>90</v>
      </c>
      <c r="B74" s="70">
        <v>12201</v>
      </c>
      <c r="C74" s="70">
        <v>119679.4</v>
      </c>
    </row>
    <row r="75" spans="1:3" ht="13.5" thickBot="1" x14ac:dyDescent="0.25">
      <c r="A75" s="69" t="s">
        <v>75</v>
      </c>
      <c r="B75" s="71">
        <v>0</v>
      </c>
      <c r="C75" s="71"/>
    </row>
    <row r="76" spans="1:3" ht="13.5" thickBot="1" x14ac:dyDescent="0.25">
      <c r="A76" s="69" t="s">
        <v>82</v>
      </c>
      <c r="B76" s="71">
        <v>0</v>
      </c>
      <c r="C76" s="71">
        <v>377.2</v>
      </c>
    </row>
    <row r="77" spans="1:3" ht="13.5" thickBot="1" x14ac:dyDescent="0.25">
      <c r="A77" s="69" t="s">
        <v>91</v>
      </c>
      <c r="B77" s="71">
        <v>0</v>
      </c>
      <c r="C77" s="70">
        <v>27992</v>
      </c>
    </row>
    <row r="78" spans="1:3" ht="13.5" thickBot="1" x14ac:dyDescent="0.25">
      <c r="A78" s="69" t="s">
        <v>105</v>
      </c>
      <c r="B78" s="71">
        <v>0</v>
      </c>
      <c r="C78" s="72">
        <v>2326</v>
      </c>
    </row>
    <row r="79" spans="1:3" ht="13.5" thickBot="1" x14ac:dyDescent="0.25">
      <c r="A79" s="73" t="s">
        <v>84</v>
      </c>
      <c r="B79" s="71">
        <v>0</v>
      </c>
      <c r="C79" s="71"/>
    </row>
    <row r="80" spans="1:3" ht="13.5" thickBot="1" x14ac:dyDescent="0.25">
      <c r="A80" s="74" t="s">
        <v>73</v>
      </c>
      <c r="B80" s="75">
        <v>103948.6</v>
      </c>
      <c r="C80" s="75">
        <v>384361.4</v>
      </c>
    </row>
    <row r="84" spans="1:3" ht="15" x14ac:dyDescent="0.25">
      <c r="A84" s="321" t="s">
        <v>34</v>
      </c>
      <c r="B84" s="321"/>
      <c r="C84" s="321"/>
    </row>
    <row r="85" spans="1:3" ht="13.5" thickBot="1" x14ac:dyDescent="0.25"/>
    <row r="86" spans="1:3" ht="39" thickBot="1" x14ac:dyDescent="0.25">
      <c r="A86" s="66" t="s">
        <v>87</v>
      </c>
      <c r="B86" s="77" t="s">
        <v>16</v>
      </c>
      <c r="C86" s="78" t="s">
        <v>17</v>
      </c>
    </row>
    <row r="87" spans="1:3" ht="13.5" thickBot="1" x14ac:dyDescent="0.25">
      <c r="A87" s="69" t="s">
        <v>74</v>
      </c>
      <c r="B87" s="71">
        <v>3</v>
      </c>
      <c r="C87" s="71">
        <v>3</v>
      </c>
    </row>
    <row r="88" spans="1:3" ht="13.5" thickBot="1" x14ac:dyDescent="0.25">
      <c r="A88" s="69" t="s">
        <v>92</v>
      </c>
      <c r="B88" s="71" t="s">
        <v>121</v>
      </c>
      <c r="C88" s="71">
        <v>1</v>
      </c>
    </row>
    <row r="89" spans="1:3" ht="13.5" thickBot="1" x14ac:dyDescent="0.25">
      <c r="A89" s="69" t="s">
        <v>95</v>
      </c>
      <c r="B89" s="71" t="s">
        <v>121</v>
      </c>
      <c r="C89" s="71" t="s">
        <v>121</v>
      </c>
    </row>
    <row r="90" spans="1:3" ht="13.5" thickBot="1" x14ac:dyDescent="0.25">
      <c r="A90" s="69" t="s">
        <v>77</v>
      </c>
      <c r="B90" s="71" t="s">
        <v>121</v>
      </c>
      <c r="C90" s="71">
        <v>1</v>
      </c>
    </row>
    <row r="91" spans="1:3" ht="13.5" thickBot="1" x14ac:dyDescent="0.25">
      <c r="A91" s="69" t="s">
        <v>78</v>
      </c>
      <c r="B91" s="71">
        <v>2</v>
      </c>
      <c r="C91" s="71">
        <v>2</v>
      </c>
    </row>
    <row r="92" spans="1:3" ht="13.5" thickBot="1" x14ac:dyDescent="0.25">
      <c r="A92" s="69" t="s">
        <v>93</v>
      </c>
      <c r="B92" s="71" t="s">
        <v>121</v>
      </c>
      <c r="C92" s="71">
        <v>6</v>
      </c>
    </row>
    <row r="93" spans="1:3" ht="13.5" thickBot="1" x14ac:dyDescent="0.25">
      <c r="A93" s="69" t="s">
        <v>80</v>
      </c>
      <c r="B93" s="71">
        <v>11</v>
      </c>
      <c r="C93" s="71">
        <v>2</v>
      </c>
    </row>
    <row r="94" spans="1:3" ht="13.5" thickBot="1" x14ac:dyDescent="0.25">
      <c r="A94" s="69" t="s">
        <v>83</v>
      </c>
      <c r="B94" s="71">
        <v>3</v>
      </c>
      <c r="C94" s="71">
        <v>1</v>
      </c>
    </row>
    <row r="95" spans="1:3" ht="13.5" thickBot="1" x14ac:dyDescent="0.25">
      <c r="A95" s="69" t="s">
        <v>81</v>
      </c>
      <c r="B95" s="71">
        <v>1</v>
      </c>
      <c r="C95" s="71">
        <v>1</v>
      </c>
    </row>
    <row r="96" spans="1:3" ht="13.5" thickBot="1" x14ac:dyDescent="0.25">
      <c r="A96" s="69" t="s">
        <v>97</v>
      </c>
      <c r="B96" s="71">
        <v>7</v>
      </c>
      <c r="C96" s="71" t="s">
        <v>121</v>
      </c>
    </row>
    <row r="97" spans="1:3" ht="13.5" thickBot="1" x14ac:dyDescent="0.25">
      <c r="A97" s="69" t="s">
        <v>94</v>
      </c>
      <c r="B97" s="71" t="s">
        <v>121</v>
      </c>
      <c r="C97" s="71" t="s">
        <v>121</v>
      </c>
    </row>
    <row r="98" spans="1:3" ht="13.5" thickBot="1" x14ac:dyDescent="0.25">
      <c r="A98" s="69" t="s">
        <v>90</v>
      </c>
      <c r="B98" s="71">
        <v>5</v>
      </c>
      <c r="C98" s="71">
        <v>26</v>
      </c>
    </row>
    <row r="99" spans="1:3" ht="13.5" thickBot="1" x14ac:dyDescent="0.25">
      <c r="A99" s="69" t="s">
        <v>75</v>
      </c>
      <c r="B99" s="71">
        <v>8</v>
      </c>
      <c r="C99" s="71" t="s">
        <v>121</v>
      </c>
    </row>
    <row r="100" spans="1:3" ht="13.5" thickBot="1" x14ac:dyDescent="0.25">
      <c r="A100" s="69" t="s">
        <v>82</v>
      </c>
      <c r="B100" s="71" t="s">
        <v>121</v>
      </c>
      <c r="C100" s="71">
        <v>3</v>
      </c>
    </row>
    <row r="101" spans="1:3" ht="13.5" thickBot="1" x14ac:dyDescent="0.25">
      <c r="A101" s="69" t="s">
        <v>91</v>
      </c>
      <c r="B101" s="71">
        <v>2</v>
      </c>
      <c r="C101" s="71">
        <v>4</v>
      </c>
    </row>
    <row r="102" spans="1:3" ht="13.5" thickBot="1" x14ac:dyDescent="0.25">
      <c r="A102" s="69" t="s">
        <v>105</v>
      </c>
      <c r="B102" s="71">
        <v>2</v>
      </c>
      <c r="C102" s="71">
        <v>2</v>
      </c>
    </row>
    <row r="103" spans="1:3" ht="13.5" thickBot="1" x14ac:dyDescent="0.25">
      <c r="A103" s="73" t="s">
        <v>84</v>
      </c>
      <c r="B103" s="71" t="s">
        <v>121</v>
      </c>
      <c r="C103" s="71" t="s">
        <v>18</v>
      </c>
    </row>
    <row r="104" spans="1:3" ht="13.5" thickBot="1" x14ac:dyDescent="0.25">
      <c r="A104" s="74" t="s">
        <v>73</v>
      </c>
      <c r="B104" s="79">
        <v>44</v>
      </c>
      <c r="C104" s="79">
        <v>52</v>
      </c>
    </row>
    <row r="106" spans="1:3" ht="13.5" thickBot="1" x14ac:dyDescent="0.25"/>
    <row r="107" spans="1:3" ht="39" thickBot="1" x14ac:dyDescent="0.25">
      <c r="A107" s="80" t="s">
        <v>19</v>
      </c>
      <c r="B107" s="77" t="s">
        <v>16</v>
      </c>
      <c r="C107" s="78" t="s">
        <v>17</v>
      </c>
    </row>
    <row r="108" spans="1:3" ht="13.5" thickBot="1" x14ac:dyDescent="0.25">
      <c r="A108" s="81" t="s">
        <v>20</v>
      </c>
      <c r="B108" s="82">
        <v>3</v>
      </c>
      <c r="C108" s="83">
        <v>5</v>
      </c>
    </row>
    <row r="109" spans="1:3" ht="26.25" thickBot="1" x14ac:dyDescent="0.25">
      <c r="A109" s="81" t="s">
        <v>21</v>
      </c>
      <c r="B109" s="82">
        <v>17</v>
      </c>
      <c r="C109" s="83">
        <v>2</v>
      </c>
    </row>
    <row r="110" spans="1:3" ht="13.5" thickBot="1" x14ac:dyDescent="0.25">
      <c r="A110" s="81" t="s">
        <v>22</v>
      </c>
      <c r="B110" s="82">
        <v>3</v>
      </c>
      <c r="C110" s="83">
        <v>1</v>
      </c>
    </row>
    <row r="111" spans="1:3" ht="13.5" thickBot="1" x14ac:dyDescent="0.25">
      <c r="A111" s="81" t="s">
        <v>23</v>
      </c>
      <c r="B111" s="82">
        <v>9</v>
      </c>
      <c r="C111" s="83">
        <v>5</v>
      </c>
    </row>
    <row r="112" spans="1:3" ht="13.5" thickBot="1" x14ac:dyDescent="0.25">
      <c r="A112" s="81" t="s">
        <v>24</v>
      </c>
      <c r="B112" s="82">
        <v>3</v>
      </c>
      <c r="C112" s="83">
        <v>14</v>
      </c>
    </row>
    <row r="113" spans="1:3" ht="13.5" thickBot="1" x14ac:dyDescent="0.25">
      <c r="A113" s="81" t="s">
        <v>25</v>
      </c>
      <c r="B113" s="82">
        <v>1</v>
      </c>
      <c r="C113" s="83">
        <v>2</v>
      </c>
    </row>
    <row r="114" spans="1:3" ht="13.5" thickBot="1" x14ac:dyDescent="0.25">
      <c r="A114" s="81" t="s">
        <v>195</v>
      </c>
      <c r="B114" s="82"/>
      <c r="C114" s="83">
        <v>1</v>
      </c>
    </row>
    <row r="115" spans="1:3" ht="13.5" thickBot="1" x14ac:dyDescent="0.25">
      <c r="A115" s="81" t="s">
        <v>27</v>
      </c>
      <c r="B115" s="82">
        <v>1</v>
      </c>
      <c r="C115" s="83"/>
    </row>
    <row r="116" spans="1:3" ht="13.5" thickBot="1" x14ac:dyDescent="0.25">
      <c r="A116" s="81" t="s">
        <v>28</v>
      </c>
      <c r="B116" s="82">
        <v>2</v>
      </c>
      <c r="C116" s="83"/>
    </row>
    <row r="117" spans="1:3" ht="13.5" thickBot="1" x14ac:dyDescent="0.25">
      <c r="A117" s="81" t="s">
        <v>29</v>
      </c>
      <c r="B117" s="82">
        <v>3</v>
      </c>
      <c r="C117" s="83"/>
    </row>
    <row r="118" spans="1:3" ht="13.5" thickBot="1" x14ac:dyDescent="0.25">
      <c r="A118" s="81" t="s">
        <v>30</v>
      </c>
      <c r="B118" s="82"/>
      <c r="C118" s="83">
        <v>1</v>
      </c>
    </row>
    <row r="119" spans="1:3" ht="13.5" thickBot="1" x14ac:dyDescent="0.25">
      <c r="A119" s="81" t="s">
        <v>31</v>
      </c>
      <c r="B119" s="82"/>
      <c r="C119" s="83">
        <v>1</v>
      </c>
    </row>
    <row r="120" spans="1:3" ht="13.5" thickBot="1" x14ac:dyDescent="0.25">
      <c r="A120" s="81" t="s">
        <v>32</v>
      </c>
      <c r="B120" s="82"/>
      <c r="C120" s="83">
        <v>2</v>
      </c>
    </row>
    <row r="121" spans="1:3" ht="13.5" thickBot="1" x14ac:dyDescent="0.25">
      <c r="A121" s="81" t="s">
        <v>33</v>
      </c>
      <c r="B121" s="82">
        <v>2</v>
      </c>
      <c r="C121" s="83">
        <v>18</v>
      </c>
    </row>
    <row r="122" spans="1:3" ht="13.5" thickBot="1" x14ac:dyDescent="0.25">
      <c r="A122" s="84" t="s">
        <v>73</v>
      </c>
      <c r="B122" s="85">
        <v>44</v>
      </c>
      <c r="C122" s="86">
        <v>52</v>
      </c>
    </row>
  </sheetData>
  <mergeCells count="20">
    <mergeCell ref="A60:C60"/>
    <mergeCell ref="A84:C84"/>
    <mergeCell ref="A55:D55"/>
    <mergeCell ref="A56:D56"/>
    <mergeCell ref="A57:D57"/>
    <mergeCell ref="A28:D28"/>
    <mergeCell ref="E34:E35"/>
    <mergeCell ref="A27:D27"/>
    <mergeCell ref="A2:E2"/>
    <mergeCell ref="A5:E5"/>
    <mergeCell ref="A6:A7"/>
    <mergeCell ref="B6:B7"/>
    <mergeCell ref="C6:C7"/>
    <mergeCell ref="D6:D7"/>
    <mergeCell ref="A4:D4"/>
    <mergeCell ref="A32:E32"/>
    <mergeCell ref="A34:A35"/>
    <mergeCell ref="B34:B35"/>
    <mergeCell ref="C34:C35"/>
    <mergeCell ref="D34:D35"/>
  </mergeCells>
  <phoneticPr fontId="2" type="noConversion"/>
  <printOptions horizontalCentered="1"/>
  <pageMargins left="0.6" right="0.56000000000000005" top="0.59055118110236227" bottom="0.78" header="0" footer="0"/>
  <pageSetup paperSize="9" scale="75" orientation="portrait" horizontalDpi="300" verticalDpi="300" r:id="rId1"/>
  <headerFooter alignWithMargins="0">
    <oddFooter>&amp;A</oddFooter>
  </headerFooter>
  <rowBreaks count="1" manualBreakCount="1">
    <brk id="5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21"/>
  <sheetViews>
    <sheetView view="pageBreakPreview" zoomScale="60" zoomScaleNormal="75" workbookViewId="0">
      <selection activeCell="A37" sqref="A37"/>
    </sheetView>
  </sheetViews>
  <sheetFormatPr baseColWidth="10" defaultRowHeight="12.75" x14ac:dyDescent="0.2"/>
  <cols>
    <col min="1" max="1" width="32.85546875" style="15" customWidth="1"/>
    <col min="2" max="2" width="19.42578125" style="15" customWidth="1"/>
    <col min="3" max="3" width="21.5703125" style="15" customWidth="1"/>
    <col min="4" max="4" width="17.5703125" style="15" customWidth="1"/>
    <col min="5" max="16384" width="11.42578125" style="15"/>
  </cols>
  <sheetData>
    <row r="2" spans="1:14" ht="18" x14ac:dyDescent="0.25">
      <c r="A2" s="324" t="s">
        <v>167</v>
      </c>
      <c r="B2" s="324"/>
      <c r="C2" s="324"/>
      <c r="D2" s="324"/>
      <c r="E2" s="14"/>
      <c r="F2" s="14"/>
      <c r="G2" s="14"/>
      <c r="H2" s="14"/>
      <c r="I2" s="14"/>
    </row>
    <row r="4" spans="1:14" ht="15" x14ac:dyDescent="0.25">
      <c r="A4" s="323" t="s">
        <v>119</v>
      </c>
      <c r="B4" s="328"/>
      <c r="C4" s="328"/>
      <c r="D4" s="328"/>
      <c r="E4" s="87"/>
      <c r="F4" s="87"/>
      <c r="G4" s="87"/>
      <c r="H4" s="87"/>
      <c r="I4" s="87"/>
      <c r="J4" s="87"/>
    </row>
    <row r="5" spans="1:14" ht="13.5" thickBot="1" x14ac:dyDescent="0.25">
      <c r="A5" s="325"/>
      <c r="B5" s="325"/>
      <c r="C5" s="325"/>
      <c r="D5" s="325"/>
    </row>
    <row r="6" spans="1:14" s="4" customFormat="1" ht="12.75" customHeight="1" x14ac:dyDescent="0.2">
      <c r="A6" s="318" t="s">
        <v>87</v>
      </c>
      <c r="B6" s="312" t="s">
        <v>130</v>
      </c>
      <c r="C6" s="312" t="s">
        <v>76</v>
      </c>
      <c r="D6" s="312" t="s">
        <v>131</v>
      </c>
      <c r="E6" s="3"/>
      <c r="F6" s="3"/>
      <c r="G6" s="3"/>
      <c r="H6" s="3"/>
      <c r="I6" s="3"/>
      <c r="J6" s="3"/>
    </row>
    <row r="7" spans="1:14" s="4" customFormat="1" ht="28.5" customHeight="1" x14ac:dyDescent="0.2">
      <c r="A7" s="326"/>
      <c r="B7" s="327"/>
      <c r="C7" s="327"/>
      <c r="D7" s="327"/>
      <c r="E7" s="3"/>
      <c r="F7" s="3"/>
      <c r="G7" s="3"/>
      <c r="H7" s="3"/>
      <c r="I7" s="3"/>
      <c r="J7" s="3"/>
    </row>
    <row r="8" spans="1:14" s="4" customFormat="1" x14ac:dyDescent="0.2">
      <c r="A8" s="88" t="s">
        <v>107</v>
      </c>
      <c r="B8" s="232">
        <v>747205</v>
      </c>
      <c r="C8" s="89">
        <v>16.55</v>
      </c>
      <c r="D8" s="90">
        <v>3767036</v>
      </c>
      <c r="E8" s="7"/>
      <c r="F8" s="7"/>
      <c r="G8" s="7"/>
      <c r="H8" s="7"/>
      <c r="I8" s="7"/>
      <c r="J8" s="7"/>
      <c r="K8" s="7"/>
      <c r="L8" s="7"/>
      <c r="M8" s="7"/>
      <c r="N8" s="7"/>
    </row>
    <row r="9" spans="1:14" s="4" customFormat="1" x14ac:dyDescent="0.2">
      <c r="A9" s="88" t="s">
        <v>108</v>
      </c>
      <c r="B9" s="232">
        <v>293460</v>
      </c>
      <c r="C9" s="89">
        <v>11.25</v>
      </c>
      <c r="D9" s="90">
        <v>2314852</v>
      </c>
      <c r="E9" s="7"/>
      <c r="F9" s="7"/>
      <c r="G9" s="7"/>
      <c r="H9" s="7"/>
      <c r="I9" s="7"/>
      <c r="J9" s="7"/>
      <c r="K9" s="7"/>
      <c r="L9" s="7"/>
      <c r="M9" s="7"/>
      <c r="N9" s="7"/>
    </row>
    <row r="10" spans="1:14" s="4" customFormat="1" x14ac:dyDescent="0.2">
      <c r="A10" s="88" t="s">
        <v>109</v>
      </c>
      <c r="B10" s="233">
        <v>2643.9</v>
      </c>
      <c r="C10" s="89">
        <v>0.47</v>
      </c>
      <c r="D10" s="90">
        <v>561001</v>
      </c>
      <c r="E10" s="7"/>
      <c r="F10" s="7"/>
      <c r="G10" s="7"/>
      <c r="H10" s="7"/>
      <c r="I10" s="7"/>
      <c r="J10" s="7"/>
      <c r="K10" s="7"/>
      <c r="L10" s="7"/>
      <c r="M10" s="7"/>
      <c r="N10" s="7"/>
    </row>
    <row r="11" spans="1:14" s="4" customFormat="1" x14ac:dyDescent="0.2">
      <c r="A11" s="88" t="s">
        <v>110</v>
      </c>
      <c r="B11" s="232">
        <v>39749</v>
      </c>
      <c r="C11" s="89">
        <v>11.06</v>
      </c>
      <c r="D11" s="90">
        <v>319710</v>
      </c>
      <c r="E11" s="7"/>
      <c r="F11" s="7"/>
      <c r="G11" s="7"/>
      <c r="H11" s="7"/>
      <c r="I11" s="7"/>
      <c r="J11" s="7"/>
      <c r="K11" s="7"/>
      <c r="L11" s="7"/>
      <c r="M11" s="7"/>
      <c r="N11" s="7"/>
    </row>
    <row r="12" spans="1:14" s="4" customFormat="1" x14ac:dyDescent="0.2">
      <c r="A12" s="88" t="s">
        <v>111</v>
      </c>
      <c r="B12" s="232">
        <v>499279</v>
      </c>
      <c r="C12" s="89">
        <v>14.01</v>
      </c>
      <c r="D12" s="90">
        <v>3065501</v>
      </c>
      <c r="E12" s="7"/>
      <c r="F12" s="7"/>
      <c r="G12" s="7"/>
      <c r="H12" s="7"/>
      <c r="I12" s="7"/>
      <c r="J12" s="7"/>
      <c r="K12" s="7"/>
      <c r="L12" s="7"/>
      <c r="M12" s="7"/>
      <c r="N12" s="7"/>
    </row>
    <row r="13" spans="1:14" s="4" customFormat="1" x14ac:dyDescent="0.2">
      <c r="A13" s="88" t="s">
        <v>79</v>
      </c>
      <c r="B13" s="232">
        <v>515131</v>
      </c>
      <c r="C13" s="89">
        <v>10.71</v>
      </c>
      <c r="D13" s="90">
        <v>4292601</v>
      </c>
      <c r="E13" s="7"/>
      <c r="F13" s="7"/>
      <c r="G13" s="7"/>
      <c r="H13" s="7"/>
      <c r="I13" s="7"/>
      <c r="J13" s="7"/>
      <c r="K13" s="7"/>
      <c r="L13" s="7"/>
      <c r="M13" s="7"/>
      <c r="N13" s="7"/>
    </row>
    <row r="14" spans="1:14" s="4" customFormat="1" x14ac:dyDescent="0.2">
      <c r="A14" s="88" t="s">
        <v>80</v>
      </c>
      <c r="B14" s="232">
        <v>637261</v>
      </c>
      <c r="C14" s="89">
        <v>33.01</v>
      </c>
      <c r="D14" s="90">
        <v>1293221</v>
      </c>
      <c r="E14" s="7"/>
      <c r="F14" s="7"/>
      <c r="G14" s="7"/>
      <c r="H14" s="7"/>
      <c r="I14" s="7"/>
      <c r="J14" s="7"/>
      <c r="K14" s="7"/>
      <c r="L14" s="7"/>
      <c r="M14" s="7"/>
      <c r="N14" s="7"/>
    </row>
    <row r="15" spans="1:14" s="4" customFormat="1" x14ac:dyDescent="0.2">
      <c r="A15" s="88" t="s">
        <v>0</v>
      </c>
      <c r="B15" s="232">
        <v>49714</v>
      </c>
      <c r="C15" s="89">
        <v>11.83</v>
      </c>
      <c r="D15" s="90">
        <v>370379</v>
      </c>
      <c r="E15" s="7"/>
      <c r="F15" s="7"/>
      <c r="G15" s="7"/>
      <c r="H15" s="7"/>
      <c r="I15" s="7"/>
      <c r="J15" s="7"/>
      <c r="K15" s="7"/>
      <c r="L15" s="7"/>
      <c r="M15" s="7"/>
      <c r="N15" s="7"/>
    </row>
    <row r="16" spans="1:14" s="4" customFormat="1" x14ac:dyDescent="0.2">
      <c r="A16" s="88" t="s">
        <v>81</v>
      </c>
      <c r="B16" s="232">
        <v>225240</v>
      </c>
      <c r="C16" s="89">
        <v>38.4</v>
      </c>
      <c r="D16" s="90">
        <v>361273</v>
      </c>
      <c r="E16" s="7"/>
      <c r="F16" s="7"/>
      <c r="G16" s="7"/>
      <c r="H16" s="7"/>
      <c r="I16" s="7"/>
      <c r="J16" s="7"/>
      <c r="K16" s="7"/>
      <c r="L16" s="7"/>
      <c r="M16" s="7"/>
      <c r="N16" s="7"/>
    </row>
    <row r="17" spans="1:14" s="4" customFormat="1" x14ac:dyDescent="0.2">
      <c r="A17" s="88" t="s">
        <v>112</v>
      </c>
      <c r="B17" s="232">
        <v>19600</v>
      </c>
      <c r="C17" s="89">
        <v>1.57</v>
      </c>
      <c r="D17" s="90">
        <v>1230452</v>
      </c>
      <c r="E17" s="7"/>
      <c r="F17" s="7"/>
      <c r="G17" s="7"/>
      <c r="H17" s="7"/>
      <c r="I17" s="7"/>
      <c r="J17" s="7"/>
      <c r="K17" s="7"/>
      <c r="L17" s="7"/>
      <c r="M17" s="7"/>
      <c r="N17" s="7"/>
    </row>
    <row r="18" spans="1:14" s="4" customFormat="1" x14ac:dyDescent="0.2">
      <c r="A18" s="88" t="s">
        <v>94</v>
      </c>
      <c r="B18" s="232">
        <v>11124</v>
      </c>
      <c r="C18" s="89">
        <v>0.41</v>
      </c>
      <c r="D18" s="90">
        <v>2716108</v>
      </c>
      <c r="E18" s="7"/>
      <c r="F18" s="7"/>
      <c r="G18" s="7"/>
      <c r="H18" s="7"/>
      <c r="I18" s="7"/>
      <c r="J18" s="7"/>
      <c r="K18" s="7"/>
      <c r="L18" s="7"/>
      <c r="M18" s="7"/>
      <c r="N18" s="7"/>
    </row>
    <row r="19" spans="1:14" s="4" customFormat="1" x14ac:dyDescent="0.2">
      <c r="A19" s="88" t="s">
        <v>113</v>
      </c>
      <c r="B19" s="232">
        <v>200000</v>
      </c>
      <c r="C19" s="89">
        <v>9.81</v>
      </c>
      <c r="D19" s="90">
        <v>1839574</v>
      </c>
      <c r="E19" s="7"/>
      <c r="F19" s="7"/>
      <c r="G19" s="7"/>
      <c r="H19" s="7"/>
      <c r="I19" s="7"/>
      <c r="J19" s="7"/>
      <c r="K19" s="7"/>
      <c r="L19" s="7"/>
      <c r="M19" s="7"/>
      <c r="N19" s="7"/>
    </row>
    <row r="20" spans="1:14" s="4" customFormat="1" x14ac:dyDescent="0.2">
      <c r="A20" s="88" t="s">
        <v>114</v>
      </c>
      <c r="B20" s="232">
        <v>16705</v>
      </c>
      <c r="C20" s="89">
        <v>7.47</v>
      </c>
      <c r="D20" s="90">
        <v>206895</v>
      </c>
      <c r="E20" s="7"/>
      <c r="F20" s="7"/>
      <c r="G20" s="7"/>
      <c r="H20" s="7"/>
      <c r="I20" s="7"/>
      <c r="J20" s="7"/>
      <c r="K20" s="7"/>
      <c r="L20" s="7"/>
      <c r="M20" s="7"/>
      <c r="N20" s="7"/>
    </row>
    <row r="21" spans="1:14" s="4" customFormat="1" x14ac:dyDescent="0.2">
      <c r="A21" s="88" t="s">
        <v>82</v>
      </c>
      <c r="B21" s="232">
        <v>48242</v>
      </c>
      <c r="C21" s="89">
        <v>16</v>
      </c>
      <c r="D21" s="90">
        <v>253234</v>
      </c>
      <c r="E21" s="7"/>
      <c r="F21" s="7"/>
      <c r="G21" s="7"/>
      <c r="H21" s="7"/>
      <c r="I21" s="7"/>
      <c r="J21" s="7"/>
      <c r="K21" s="7"/>
      <c r="L21" s="7"/>
      <c r="M21" s="7"/>
      <c r="N21" s="7"/>
    </row>
    <row r="22" spans="1:14" s="4" customFormat="1" x14ac:dyDescent="0.2">
      <c r="A22" s="88" t="s">
        <v>115</v>
      </c>
      <c r="B22" s="232">
        <v>54998</v>
      </c>
      <c r="C22" s="89">
        <v>11.11</v>
      </c>
      <c r="D22" s="90">
        <v>440057</v>
      </c>
      <c r="E22" s="7"/>
      <c r="F22" s="7"/>
      <c r="G22" s="7"/>
      <c r="H22" s="7"/>
      <c r="I22" s="7"/>
      <c r="J22" s="7"/>
      <c r="K22" s="7"/>
      <c r="L22" s="7"/>
      <c r="M22" s="7"/>
      <c r="N22" s="7"/>
    </row>
    <row r="23" spans="1:14" s="4" customFormat="1" x14ac:dyDescent="0.2">
      <c r="A23" s="88" t="s">
        <v>116</v>
      </c>
      <c r="B23" s="232">
        <v>12379</v>
      </c>
      <c r="C23" s="89">
        <v>1.62</v>
      </c>
      <c r="D23" s="90">
        <v>752219</v>
      </c>
      <c r="E23" s="7"/>
      <c r="F23" s="7"/>
      <c r="G23" s="7"/>
      <c r="H23" s="7"/>
      <c r="I23" s="7"/>
      <c r="J23" s="7"/>
      <c r="K23" s="7"/>
      <c r="L23" s="7"/>
      <c r="M23" s="7"/>
      <c r="N23" s="7"/>
    </row>
    <row r="24" spans="1:14" s="4" customFormat="1" x14ac:dyDescent="0.2">
      <c r="A24" s="91" t="s">
        <v>84</v>
      </c>
      <c r="B24" s="232">
        <v>112000</v>
      </c>
      <c r="C24" s="89">
        <v>23.04</v>
      </c>
      <c r="D24" s="90">
        <v>374019</v>
      </c>
      <c r="E24" s="7"/>
      <c r="F24" s="7"/>
      <c r="G24" s="7"/>
      <c r="H24" s="7"/>
      <c r="I24" s="7"/>
      <c r="J24" s="7"/>
      <c r="K24" s="7"/>
      <c r="L24" s="7"/>
      <c r="M24" s="7"/>
      <c r="N24" s="7"/>
    </row>
    <row r="25" spans="1:14" s="4" customFormat="1" x14ac:dyDescent="0.2">
      <c r="A25" s="92"/>
      <c r="B25" s="93"/>
      <c r="C25" s="94"/>
      <c r="D25" s="93"/>
      <c r="E25" s="3"/>
      <c r="F25" s="7"/>
      <c r="G25" s="3"/>
      <c r="H25" s="50"/>
      <c r="I25" s="3"/>
      <c r="J25" s="7"/>
      <c r="K25" s="3"/>
      <c r="L25" s="7"/>
      <c r="M25" s="3"/>
      <c r="N25" s="7"/>
    </row>
    <row r="26" spans="1:14" s="4" customFormat="1" ht="13.5" thickBot="1" x14ac:dyDescent="0.25">
      <c r="A26" s="95" t="s">
        <v>73</v>
      </c>
      <c r="B26" s="96">
        <v>3484732</v>
      </c>
      <c r="C26" s="97">
        <v>12.61</v>
      </c>
      <c r="D26" s="96">
        <v>24158132</v>
      </c>
      <c r="E26" s="7"/>
      <c r="F26" s="7"/>
      <c r="G26" s="7"/>
      <c r="H26" s="7"/>
      <c r="I26" s="7"/>
      <c r="J26" s="7"/>
      <c r="K26" s="7"/>
      <c r="L26" s="7"/>
      <c r="M26" s="7"/>
      <c r="N26" s="7"/>
    </row>
    <row r="27" spans="1:14" s="4" customFormat="1" ht="17.25" customHeight="1" x14ac:dyDescent="0.2">
      <c r="A27" s="322" t="s">
        <v>117</v>
      </c>
      <c r="B27" s="322"/>
      <c r="C27" s="322"/>
      <c r="D27" s="322"/>
    </row>
    <row r="28" spans="1:14" x14ac:dyDescent="0.2">
      <c r="A28" s="322" t="s">
        <v>118</v>
      </c>
      <c r="B28" s="322"/>
      <c r="C28" s="322"/>
      <c r="D28" s="322"/>
    </row>
    <row r="29" spans="1:14" x14ac:dyDescent="0.2">
      <c r="A29" s="322"/>
      <c r="B29" s="322"/>
      <c r="C29" s="322"/>
      <c r="D29" s="322"/>
    </row>
    <row r="31" spans="1:14" ht="15" customHeight="1" x14ac:dyDescent="0.25">
      <c r="A31" s="323" t="s">
        <v>120</v>
      </c>
      <c r="B31" s="323"/>
      <c r="C31" s="323"/>
      <c r="D31" s="323"/>
      <c r="E31" s="323"/>
      <c r="F31" s="111"/>
      <c r="G31" s="111"/>
      <c r="H31" s="87"/>
      <c r="I31" s="87"/>
      <c r="J31" s="87"/>
      <c r="K31" s="87"/>
      <c r="L31" s="87"/>
      <c r="M31" s="87"/>
    </row>
    <row r="32" spans="1:14" ht="13.5" thickBot="1" x14ac:dyDescent="0.25">
      <c r="A32" s="16"/>
      <c r="B32" s="16"/>
      <c r="C32" s="16"/>
      <c r="D32" s="16"/>
      <c r="E32" s="16"/>
      <c r="F32" s="17"/>
      <c r="G32" s="17"/>
    </row>
    <row r="33" spans="1:15" s="4" customFormat="1" ht="12.75" customHeight="1" x14ac:dyDescent="0.2">
      <c r="A33" s="318" t="s">
        <v>87</v>
      </c>
      <c r="B33" s="312" t="s">
        <v>196</v>
      </c>
      <c r="C33" s="312" t="s">
        <v>85</v>
      </c>
      <c r="D33" s="312" t="s">
        <v>197</v>
      </c>
      <c r="E33" s="312" t="s">
        <v>86</v>
      </c>
      <c r="F33" s="55"/>
      <c r="G33" s="56"/>
      <c r="H33" s="3"/>
      <c r="I33" s="3"/>
      <c r="J33" s="3"/>
      <c r="K33" s="3"/>
    </row>
    <row r="34" spans="1:15" s="4" customFormat="1" ht="28.5" customHeight="1" thickBot="1" x14ac:dyDescent="0.25">
      <c r="A34" s="319"/>
      <c r="B34" s="313"/>
      <c r="C34" s="313"/>
      <c r="D34" s="313"/>
      <c r="E34" s="313"/>
      <c r="F34" s="55"/>
      <c r="G34" s="56"/>
      <c r="H34" s="3"/>
      <c r="I34" s="3"/>
      <c r="J34" s="3"/>
      <c r="K34" s="3"/>
    </row>
    <row r="35" spans="1:15" s="4" customFormat="1" x14ac:dyDescent="0.2">
      <c r="A35" s="31" t="s">
        <v>74</v>
      </c>
      <c r="B35" s="98">
        <v>355663</v>
      </c>
      <c r="C35" s="99">
        <v>10.63</v>
      </c>
      <c r="D35" s="98">
        <v>391542</v>
      </c>
      <c r="E35" s="99">
        <v>37.89</v>
      </c>
      <c r="F35" s="55"/>
      <c r="G35" s="56"/>
      <c r="H35" s="56"/>
      <c r="I35" s="7"/>
      <c r="J35" s="7"/>
      <c r="K35" s="7"/>
      <c r="L35" s="7"/>
      <c r="M35" s="7"/>
      <c r="N35" s="7"/>
      <c r="O35" s="7"/>
    </row>
    <row r="36" spans="1:15" s="4" customFormat="1" x14ac:dyDescent="0.2">
      <c r="A36" s="32" t="s">
        <v>92</v>
      </c>
      <c r="B36" s="100"/>
      <c r="C36" s="101"/>
      <c r="D36" s="102">
        <v>293460</v>
      </c>
      <c r="E36" s="103">
        <v>28.06</v>
      </c>
      <c r="F36" s="55"/>
      <c r="G36" s="56"/>
      <c r="H36" s="56"/>
      <c r="I36" s="7"/>
      <c r="J36" s="7"/>
      <c r="K36" s="7"/>
      <c r="L36" s="7"/>
      <c r="M36" s="7"/>
      <c r="N36" s="7"/>
      <c r="O36" s="7"/>
    </row>
    <row r="37" spans="1:15" s="4" customFormat="1" x14ac:dyDescent="0.2">
      <c r="A37" s="32" t="s">
        <v>95</v>
      </c>
      <c r="B37" s="100"/>
      <c r="C37" s="101"/>
      <c r="D37" s="102">
        <v>2643.9</v>
      </c>
      <c r="E37" s="103">
        <v>2.41</v>
      </c>
      <c r="F37" s="55"/>
      <c r="G37" s="56"/>
      <c r="H37" s="56"/>
      <c r="I37" s="7"/>
      <c r="J37" s="7"/>
      <c r="K37" s="7"/>
      <c r="L37" s="7"/>
      <c r="M37" s="7"/>
      <c r="N37" s="7"/>
      <c r="O37" s="7"/>
    </row>
    <row r="38" spans="1:15" s="4" customFormat="1" x14ac:dyDescent="0.2">
      <c r="A38" s="32" t="s">
        <v>77</v>
      </c>
      <c r="B38" s="102">
        <v>4253</v>
      </c>
      <c r="C38" s="103">
        <v>4.18</v>
      </c>
      <c r="D38" s="102">
        <v>35496</v>
      </c>
      <c r="E38" s="103">
        <v>13.78</v>
      </c>
      <c r="F38" s="55"/>
      <c r="G38" s="56"/>
      <c r="H38" s="56"/>
      <c r="I38" s="7"/>
      <c r="J38" s="7"/>
      <c r="K38" s="7"/>
      <c r="L38" s="7"/>
      <c r="M38" s="7"/>
      <c r="N38" s="7"/>
      <c r="O38" s="7"/>
    </row>
    <row r="39" spans="1:15" s="4" customFormat="1" x14ac:dyDescent="0.2">
      <c r="A39" s="32" t="s">
        <v>78</v>
      </c>
      <c r="B39" s="102">
        <v>47882</v>
      </c>
      <c r="C39" s="101">
        <v>1.74</v>
      </c>
      <c r="D39" s="102">
        <v>451397.47</v>
      </c>
      <c r="E39" s="103">
        <v>55.01</v>
      </c>
      <c r="F39" s="55"/>
      <c r="G39" s="56"/>
      <c r="H39" s="56"/>
      <c r="I39" s="7"/>
      <c r="J39" s="7"/>
      <c r="K39" s="7"/>
      <c r="L39" s="7"/>
      <c r="M39" s="7"/>
      <c r="N39" s="7"/>
      <c r="O39" s="7"/>
    </row>
    <row r="40" spans="1:15" s="4" customFormat="1" x14ac:dyDescent="0.2">
      <c r="A40" s="32" t="s">
        <v>79</v>
      </c>
      <c r="B40" s="102">
        <v>51549.63</v>
      </c>
      <c r="C40" s="103">
        <v>1.67</v>
      </c>
      <c r="D40" s="102">
        <v>463581.83</v>
      </c>
      <c r="E40" s="103">
        <v>27.04</v>
      </c>
      <c r="F40" s="55"/>
      <c r="G40" s="56"/>
      <c r="H40" s="56"/>
      <c r="I40" s="7"/>
      <c r="J40" s="7"/>
      <c r="K40" s="7"/>
      <c r="L40" s="7"/>
      <c r="M40" s="7"/>
      <c r="N40" s="7"/>
      <c r="O40" s="7"/>
    </row>
    <row r="41" spans="1:15" s="4" customFormat="1" x14ac:dyDescent="0.2">
      <c r="A41" s="32" t="s">
        <v>80</v>
      </c>
      <c r="B41" s="100">
        <v>391200.32</v>
      </c>
      <c r="C41" s="101">
        <v>26.34</v>
      </c>
      <c r="D41" s="102">
        <v>246061.05</v>
      </c>
      <c r="E41" s="103">
        <v>55.26</v>
      </c>
      <c r="F41" s="55"/>
      <c r="G41" s="56"/>
      <c r="H41" s="56"/>
      <c r="I41" s="7"/>
      <c r="J41" s="7"/>
      <c r="K41" s="7"/>
      <c r="L41" s="7"/>
      <c r="M41" s="7"/>
      <c r="N41" s="7"/>
      <c r="O41" s="7"/>
    </row>
    <row r="42" spans="1:15" s="4" customFormat="1" x14ac:dyDescent="0.2">
      <c r="A42" s="32" t="s">
        <v>0</v>
      </c>
      <c r="B42" s="102">
        <v>16984</v>
      </c>
      <c r="C42" s="106">
        <v>5.45</v>
      </c>
      <c r="D42" s="102">
        <v>32730</v>
      </c>
      <c r="E42" s="103">
        <v>30.16</v>
      </c>
      <c r="F42" s="55"/>
      <c r="G42" s="56"/>
      <c r="H42" s="56"/>
      <c r="I42" s="7"/>
      <c r="J42" s="7"/>
      <c r="K42" s="7"/>
      <c r="L42" s="7"/>
      <c r="M42" s="7"/>
      <c r="N42" s="7"/>
      <c r="O42" s="7"/>
    </row>
    <row r="43" spans="1:15" s="4" customFormat="1" x14ac:dyDescent="0.2">
      <c r="A43" s="32" t="s">
        <v>81</v>
      </c>
      <c r="B43" s="102"/>
      <c r="C43" s="103"/>
      <c r="D43" s="102">
        <v>225239.79</v>
      </c>
      <c r="E43" s="103">
        <v>52.74</v>
      </c>
      <c r="F43" s="55"/>
      <c r="G43" s="56"/>
      <c r="H43" s="56"/>
      <c r="I43" s="7"/>
      <c r="J43" s="7"/>
      <c r="K43" s="7"/>
      <c r="L43" s="7"/>
      <c r="M43" s="7"/>
      <c r="N43" s="7"/>
      <c r="O43" s="7"/>
    </row>
    <row r="44" spans="1:15" s="4" customFormat="1" x14ac:dyDescent="0.2">
      <c r="A44" s="32" t="s">
        <v>97</v>
      </c>
      <c r="B44" s="102"/>
      <c r="C44" s="103"/>
      <c r="D44" s="102">
        <v>19600</v>
      </c>
      <c r="E44" s="103">
        <v>4.8600000000000003</v>
      </c>
      <c r="F44" s="55"/>
      <c r="G44" s="56"/>
      <c r="H44" s="56"/>
      <c r="I44" s="7"/>
      <c r="J44" s="7"/>
      <c r="K44" s="7"/>
      <c r="L44" s="7"/>
      <c r="M44" s="7"/>
      <c r="N44" s="7"/>
      <c r="O44" s="7"/>
    </row>
    <row r="45" spans="1:15" s="4" customFormat="1" x14ac:dyDescent="0.2">
      <c r="A45" s="32" t="s">
        <v>94</v>
      </c>
      <c r="B45" s="102"/>
      <c r="C45" s="103"/>
      <c r="D45" s="102">
        <v>11124</v>
      </c>
      <c r="E45" s="103">
        <v>6.05</v>
      </c>
      <c r="F45" s="55"/>
      <c r="G45" s="56"/>
      <c r="H45" s="56"/>
      <c r="I45" s="7"/>
      <c r="J45" s="7"/>
      <c r="K45" s="7"/>
      <c r="L45" s="7"/>
      <c r="M45" s="7"/>
      <c r="N45" s="7"/>
      <c r="O45" s="7"/>
    </row>
    <row r="46" spans="1:15" s="4" customFormat="1" x14ac:dyDescent="0.2">
      <c r="A46" s="32" t="s">
        <v>90</v>
      </c>
      <c r="B46" s="102">
        <v>198000</v>
      </c>
      <c r="C46" s="103">
        <v>9.93</v>
      </c>
      <c r="D46" s="102">
        <v>2000</v>
      </c>
      <c r="E46" s="103">
        <v>4.41</v>
      </c>
      <c r="F46" s="55"/>
      <c r="G46" s="56"/>
      <c r="H46" s="56"/>
      <c r="I46" s="7"/>
      <c r="J46" s="7"/>
      <c r="K46" s="7"/>
      <c r="L46" s="7"/>
      <c r="M46" s="7"/>
      <c r="N46" s="7"/>
      <c r="O46" s="7"/>
    </row>
    <row r="47" spans="1:15" s="4" customFormat="1" x14ac:dyDescent="0.2">
      <c r="A47" s="32" t="s">
        <v>75</v>
      </c>
      <c r="B47" s="100">
        <v>7458.18</v>
      </c>
      <c r="C47" s="104">
        <v>3.51</v>
      </c>
      <c r="D47" s="105">
        <v>9246.82</v>
      </c>
      <c r="E47" s="103">
        <v>81.08</v>
      </c>
      <c r="F47" s="55"/>
      <c r="G47" s="56"/>
      <c r="H47" s="56"/>
      <c r="I47" s="7"/>
      <c r="J47" s="7"/>
      <c r="K47" s="7"/>
      <c r="L47" s="7"/>
      <c r="M47" s="7"/>
      <c r="N47" s="7"/>
      <c r="O47" s="7"/>
    </row>
    <row r="48" spans="1:15" s="4" customFormat="1" x14ac:dyDescent="0.2">
      <c r="A48" s="32" t="s">
        <v>82</v>
      </c>
      <c r="B48" s="100">
        <v>327.31</v>
      </c>
      <c r="C48" s="101">
        <v>0.32</v>
      </c>
      <c r="D48" s="102">
        <v>47914.81</v>
      </c>
      <c r="E48" s="103">
        <v>23.98</v>
      </c>
      <c r="F48" s="55"/>
      <c r="G48" s="56"/>
      <c r="H48" s="56"/>
      <c r="I48" s="7"/>
      <c r="J48" s="7"/>
      <c r="K48" s="7"/>
      <c r="L48" s="7"/>
      <c r="M48" s="7"/>
      <c r="N48" s="7"/>
      <c r="O48" s="7"/>
    </row>
    <row r="49" spans="1:15" s="4" customFormat="1" x14ac:dyDescent="0.2">
      <c r="A49" s="32" t="s">
        <v>91</v>
      </c>
      <c r="B49" s="100">
        <v>11442</v>
      </c>
      <c r="C49" s="101">
        <v>4.26</v>
      </c>
      <c r="D49" s="102">
        <v>43556</v>
      </c>
      <c r="E49" s="103">
        <v>19.23</v>
      </c>
      <c r="F49" s="55"/>
      <c r="G49" s="56"/>
      <c r="H49" s="56"/>
      <c r="I49" s="7"/>
      <c r="J49" s="7"/>
      <c r="K49" s="7"/>
      <c r="L49" s="7"/>
      <c r="M49" s="7"/>
      <c r="N49" s="7"/>
      <c r="O49" s="7"/>
    </row>
    <row r="50" spans="1:15" s="4" customFormat="1" x14ac:dyDescent="0.2">
      <c r="A50" s="32" t="s">
        <v>105</v>
      </c>
      <c r="B50" s="102">
        <v>3800</v>
      </c>
      <c r="C50" s="103">
        <v>0.9</v>
      </c>
      <c r="D50" s="102">
        <v>8579</v>
      </c>
      <c r="E50" s="103">
        <v>2.5</v>
      </c>
      <c r="F50" s="55"/>
      <c r="G50" s="56"/>
      <c r="H50" s="56"/>
      <c r="I50" s="7"/>
      <c r="J50" s="7"/>
      <c r="K50" s="7"/>
      <c r="L50" s="7"/>
      <c r="M50" s="7"/>
      <c r="N50" s="7"/>
      <c r="O50" s="7"/>
    </row>
    <row r="51" spans="1:15" s="4" customFormat="1" x14ac:dyDescent="0.2">
      <c r="A51" s="32" t="s">
        <v>84</v>
      </c>
      <c r="B51" s="100">
        <v>8000</v>
      </c>
      <c r="C51" s="101">
        <v>2.33</v>
      </c>
      <c r="D51" s="105">
        <v>104000</v>
      </c>
      <c r="E51" s="103">
        <v>72.569999999999993</v>
      </c>
      <c r="F51" s="55"/>
      <c r="G51" s="56"/>
      <c r="H51" s="56"/>
      <c r="I51" s="7"/>
      <c r="J51" s="7"/>
      <c r="K51" s="7"/>
      <c r="L51" s="7"/>
      <c r="M51" s="7"/>
      <c r="N51" s="7"/>
      <c r="O51" s="7"/>
    </row>
    <row r="52" spans="1:15" s="4" customFormat="1" ht="13.5" thickBot="1" x14ac:dyDescent="0.25">
      <c r="A52" s="33"/>
      <c r="B52" s="107"/>
      <c r="C52" s="108"/>
      <c r="D52" s="107"/>
      <c r="E52" s="108"/>
      <c r="F52" s="55"/>
      <c r="G52" s="56"/>
      <c r="H52" s="56"/>
      <c r="I52" s="7"/>
      <c r="J52" s="3"/>
      <c r="K52" s="7"/>
      <c r="L52" s="3"/>
      <c r="M52" s="7"/>
      <c r="N52" s="3"/>
      <c r="O52" s="7"/>
    </row>
    <row r="53" spans="1:15" s="4" customFormat="1" ht="13.5" thickBot="1" x14ac:dyDescent="0.25">
      <c r="A53" s="10" t="s">
        <v>73</v>
      </c>
      <c r="B53" s="109">
        <v>1096559.44</v>
      </c>
      <c r="C53" s="110">
        <v>5.48</v>
      </c>
      <c r="D53" s="109">
        <v>2388172.67</v>
      </c>
      <c r="E53" s="110">
        <v>31.76</v>
      </c>
      <c r="F53" s="55"/>
      <c r="G53" s="56"/>
      <c r="H53" s="56"/>
      <c r="I53" s="7"/>
      <c r="J53" s="7"/>
      <c r="K53" s="7"/>
      <c r="L53" s="7"/>
      <c r="M53" s="7"/>
      <c r="N53" s="7"/>
      <c r="O53" s="7"/>
    </row>
    <row r="54" spans="1:15" x14ac:dyDescent="0.2">
      <c r="G54" s="17"/>
    </row>
    <row r="56" spans="1:15" s="2" customFormat="1" ht="15" customHeight="1" x14ac:dyDescent="0.25">
      <c r="A56" s="320" t="s">
        <v>35</v>
      </c>
      <c r="B56" s="320"/>
      <c r="C56" s="320"/>
      <c r="D56" s="76"/>
      <c r="E56" s="76"/>
    </row>
    <row r="57" spans="1:15" ht="13.5" thickBot="1" x14ac:dyDescent="0.25"/>
    <row r="58" spans="1:15" ht="36.75" thickBot="1" x14ac:dyDescent="0.25">
      <c r="A58" s="66" t="s">
        <v>186</v>
      </c>
      <c r="B58" s="67" t="s">
        <v>198</v>
      </c>
      <c r="C58" s="68" t="s">
        <v>199</v>
      </c>
    </row>
    <row r="59" spans="1:15" ht="13.5" thickBot="1" x14ac:dyDescent="0.25">
      <c r="A59" s="69" t="s">
        <v>74</v>
      </c>
      <c r="B59" s="72">
        <v>80941</v>
      </c>
      <c r="C59" s="112">
        <v>85555.56</v>
      </c>
    </row>
    <row r="60" spans="1:15" ht="13.5" thickBot="1" x14ac:dyDescent="0.25">
      <c r="A60" s="69" t="s">
        <v>92</v>
      </c>
      <c r="B60" s="71">
        <v>333</v>
      </c>
      <c r="C60" s="113" t="s">
        <v>36</v>
      </c>
    </row>
    <row r="61" spans="1:15" ht="13.5" thickBot="1" x14ac:dyDescent="0.25">
      <c r="A61" s="69" t="s">
        <v>95</v>
      </c>
      <c r="B61" s="72">
        <v>1531</v>
      </c>
      <c r="C61" s="113"/>
    </row>
    <row r="62" spans="1:15" ht="13.5" thickBot="1" x14ac:dyDescent="0.25">
      <c r="A62" s="69" t="s">
        <v>77</v>
      </c>
      <c r="B62" s="71" t="s">
        <v>37</v>
      </c>
      <c r="C62" s="113" t="s">
        <v>38</v>
      </c>
    </row>
    <row r="63" spans="1:15" ht="13.5" thickBot="1" x14ac:dyDescent="0.25">
      <c r="A63" s="69" t="s">
        <v>78</v>
      </c>
      <c r="B63" s="71">
        <v>0</v>
      </c>
      <c r="C63" s="113"/>
    </row>
    <row r="64" spans="1:15" ht="13.5" thickBot="1" x14ac:dyDescent="0.25">
      <c r="A64" s="69" t="s">
        <v>93</v>
      </c>
      <c r="B64" s="72">
        <v>10654</v>
      </c>
      <c r="C64" s="113" t="s">
        <v>39</v>
      </c>
    </row>
    <row r="65" spans="1:3" ht="13.5" thickBot="1" x14ac:dyDescent="0.25">
      <c r="A65" s="69" t="s">
        <v>80</v>
      </c>
      <c r="B65" s="71" t="s">
        <v>40</v>
      </c>
      <c r="C65" s="114">
        <v>17996</v>
      </c>
    </row>
    <row r="66" spans="1:3" ht="13.5" thickBot="1" x14ac:dyDescent="0.25">
      <c r="A66" s="69" t="s">
        <v>0</v>
      </c>
      <c r="B66" s="71">
        <v>0</v>
      </c>
      <c r="C66" s="113"/>
    </row>
    <row r="67" spans="1:3" ht="13.5" thickBot="1" x14ac:dyDescent="0.25">
      <c r="A67" s="69" t="s">
        <v>81</v>
      </c>
      <c r="B67" s="71" t="s">
        <v>41</v>
      </c>
      <c r="C67" s="113" t="s">
        <v>42</v>
      </c>
    </row>
    <row r="68" spans="1:3" ht="13.5" thickBot="1" x14ac:dyDescent="0.25">
      <c r="A68" s="69" t="s">
        <v>97</v>
      </c>
      <c r="B68" s="71">
        <v>0</v>
      </c>
      <c r="C68" s="112">
        <v>1218.75</v>
      </c>
    </row>
    <row r="69" spans="1:3" ht="13.5" thickBot="1" x14ac:dyDescent="0.25">
      <c r="A69" s="69" t="s">
        <v>94</v>
      </c>
      <c r="B69" s="71" t="s">
        <v>43</v>
      </c>
      <c r="C69" s="113"/>
    </row>
    <row r="70" spans="1:3" ht="13.5" thickBot="1" x14ac:dyDescent="0.25">
      <c r="A70" s="69" t="s">
        <v>90</v>
      </c>
      <c r="B70" s="71" t="s">
        <v>44</v>
      </c>
      <c r="C70" s="112">
        <v>118001.21</v>
      </c>
    </row>
    <row r="71" spans="1:3" ht="13.5" thickBot="1" x14ac:dyDescent="0.25">
      <c r="A71" s="69" t="s">
        <v>75</v>
      </c>
      <c r="B71" s="71">
        <v>0</v>
      </c>
      <c r="C71" s="113"/>
    </row>
    <row r="72" spans="1:3" ht="13.5" thickBot="1" x14ac:dyDescent="0.25">
      <c r="A72" s="69" t="s">
        <v>82</v>
      </c>
      <c r="B72" s="71">
        <v>0</v>
      </c>
      <c r="C72" s="113" t="s">
        <v>36</v>
      </c>
    </row>
    <row r="73" spans="1:3" ht="13.5" thickBot="1" x14ac:dyDescent="0.25">
      <c r="A73" s="69" t="s">
        <v>91</v>
      </c>
      <c r="B73" s="71">
        <v>0</v>
      </c>
      <c r="C73" s="114">
        <v>27992</v>
      </c>
    </row>
    <row r="74" spans="1:3" ht="13.5" thickBot="1" x14ac:dyDescent="0.25">
      <c r="A74" s="69" t="s">
        <v>105</v>
      </c>
      <c r="B74" s="71" t="s">
        <v>37</v>
      </c>
      <c r="C74" s="113" t="s">
        <v>37</v>
      </c>
    </row>
    <row r="75" spans="1:3" ht="13.5" thickBot="1" x14ac:dyDescent="0.25">
      <c r="A75" s="73" t="s">
        <v>84</v>
      </c>
      <c r="B75" s="71">
        <v>0</v>
      </c>
      <c r="C75" s="114">
        <v>10070</v>
      </c>
    </row>
    <row r="76" spans="1:3" ht="13.5" thickBot="1" x14ac:dyDescent="0.25">
      <c r="A76" s="74" t="s">
        <v>73</v>
      </c>
      <c r="B76" s="115">
        <v>106405</v>
      </c>
      <c r="C76" s="75">
        <v>525155.99</v>
      </c>
    </row>
    <row r="78" spans="1:3" ht="96" x14ac:dyDescent="0.2">
      <c r="A78" s="237" t="s">
        <v>45</v>
      </c>
      <c r="B78" s="237" t="s">
        <v>46</v>
      </c>
      <c r="C78" s="116"/>
    </row>
    <row r="79" spans="1:3" x14ac:dyDescent="0.2">
      <c r="A79" s="116"/>
    </row>
    <row r="81" spans="1:3" s="2" customFormat="1" ht="15" x14ac:dyDescent="0.25">
      <c r="A81" s="321" t="s">
        <v>47</v>
      </c>
      <c r="B81" s="321"/>
      <c r="C81" s="321"/>
    </row>
    <row r="82" spans="1:3" ht="13.5" thickBot="1" x14ac:dyDescent="0.25"/>
    <row r="83" spans="1:3" ht="39" thickBot="1" x14ac:dyDescent="0.25">
      <c r="A83" s="66" t="s">
        <v>186</v>
      </c>
      <c r="B83" s="77" t="s">
        <v>16</v>
      </c>
      <c r="C83" s="78" t="s">
        <v>48</v>
      </c>
    </row>
    <row r="84" spans="1:3" ht="13.5" thickBot="1" x14ac:dyDescent="0.25">
      <c r="A84" s="69" t="s">
        <v>74</v>
      </c>
      <c r="B84" s="71">
        <v>3</v>
      </c>
      <c r="C84" s="71">
        <v>3</v>
      </c>
    </row>
    <row r="85" spans="1:3" ht="13.5" thickBot="1" x14ac:dyDescent="0.25">
      <c r="A85" s="69" t="s">
        <v>92</v>
      </c>
      <c r="B85" s="71" t="s">
        <v>121</v>
      </c>
      <c r="C85" s="71">
        <v>1</v>
      </c>
    </row>
    <row r="86" spans="1:3" ht="13.5" thickBot="1" x14ac:dyDescent="0.25">
      <c r="A86" s="69" t="s">
        <v>95</v>
      </c>
      <c r="B86" s="71" t="s">
        <v>121</v>
      </c>
      <c r="C86" s="71" t="s">
        <v>121</v>
      </c>
    </row>
    <row r="87" spans="1:3" ht="13.5" thickBot="1" x14ac:dyDescent="0.25">
      <c r="A87" s="69" t="s">
        <v>77</v>
      </c>
      <c r="B87" s="71" t="s">
        <v>121</v>
      </c>
      <c r="C87" s="71">
        <v>1</v>
      </c>
    </row>
    <row r="88" spans="1:3" ht="13.5" thickBot="1" x14ac:dyDescent="0.25">
      <c r="A88" s="69" t="s">
        <v>78</v>
      </c>
      <c r="B88" s="71">
        <v>2</v>
      </c>
      <c r="C88" s="71">
        <v>2</v>
      </c>
    </row>
    <row r="89" spans="1:3" ht="13.5" thickBot="1" x14ac:dyDescent="0.25">
      <c r="A89" s="69" t="s">
        <v>93</v>
      </c>
      <c r="B89" s="71" t="s">
        <v>121</v>
      </c>
      <c r="C89" s="71">
        <v>6</v>
      </c>
    </row>
    <row r="90" spans="1:3" ht="13.5" thickBot="1" x14ac:dyDescent="0.25">
      <c r="A90" s="69" t="s">
        <v>80</v>
      </c>
      <c r="B90" s="71">
        <v>13</v>
      </c>
      <c r="C90" s="71">
        <v>2</v>
      </c>
    </row>
    <row r="91" spans="1:3" ht="13.5" thickBot="1" x14ac:dyDescent="0.25">
      <c r="A91" s="69" t="s">
        <v>0</v>
      </c>
      <c r="B91" s="71">
        <v>6</v>
      </c>
      <c r="C91" s="71">
        <v>1</v>
      </c>
    </row>
    <row r="92" spans="1:3" ht="13.5" thickBot="1" x14ac:dyDescent="0.25">
      <c r="A92" s="69" t="s">
        <v>81</v>
      </c>
      <c r="B92" s="71">
        <v>1</v>
      </c>
      <c r="C92" s="71">
        <v>1</v>
      </c>
    </row>
    <row r="93" spans="1:3" ht="13.5" thickBot="1" x14ac:dyDescent="0.25">
      <c r="A93" s="69" t="s">
        <v>97</v>
      </c>
      <c r="B93" s="71">
        <v>9</v>
      </c>
      <c r="C93" s="71" t="s">
        <v>121</v>
      </c>
    </row>
    <row r="94" spans="1:3" ht="13.5" thickBot="1" x14ac:dyDescent="0.25">
      <c r="A94" s="69" t="s">
        <v>94</v>
      </c>
      <c r="B94" s="71" t="s">
        <v>121</v>
      </c>
      <c r="C94" s="71" t="s">
        <v>121</v>
      </c>
    </row>
    <row r="95" spans="1:3" ht="13.5" thickBot="1" x14ac:dyDescent="0.25">
      <c r="A95" s="69" t="s">
        <v>90</v>
      </c>
      <c r="B95" s="71">
        <v>5</v>
      </c>
      <c r="C95" s="71">
        <v>26</v>
      </c>
    </row>
    <row r="96" spans="1:3" ht="13.5" thickBot="1" x14ac:dyDescent="0.25">
      <c r="A96" s="69" t="s">
        <v>75</v>
      </c>
      <c r="B96" s="71">
        <v>8</v>
      </c>
      <c r="C96" s="71" t="s">
        <v>121</v>
      </c>
    </row>
    <row r="97" spans="1:3" ht="13.5" thickBot="1" x14ac:dyDescent="0.25">
      <c r="A97" s="69" t="s">
        <v>82</v>
      </c>
      <c r="B97" s="71">
        <v>1</v>
      </c>
      <c r="C97" s="71">
        <v>3</v>
      </c>
    </row>
    <row r="98" spans="1:3" ht="13.5" thickBot="1" x14ac:dyDescent="0.25">
      <c r="A98" s="69" t="s">
        <v>91</v>
      </c>
      <c r="B98" s="71">
        <v>6</v>
      </c>
      <c r="C98" s="71">
        <v>4</v>
      </c>
    </row>
    <row r="99" spans="1:3" ht="13.5" thickBot="1" x14ac:dyDescent="0.25">
      <c r="A99" s="69" t="s">
        <v>105</v>
      </c>
      <c r="B99" s="71">
        <v>1</v>
      </c>
      <c r="C99" s="71">
        <v>2</v>
      </c>
    </row>
    <row r="100" spans="1:3" ht="13.5" thickBot="1" x14ac:dyDescent="0.25">
      <c r="A100" s="73" t="s">
        <v>84</v>
      </c>
      <c r="B100" s="71" t="s">
        <v>121</v>
      </c>
      <c r="C100" s="71" t="s">
        <v>18</v>
      </c>
    </row>
    <row r="101" spans="1:3" ht="13.5" thickBot="1" x14ac:dyDescent="0.25">
      <c r="A101" s="74" t="s">
        <v>73</v>
      </c>
      <c r="B101" s="79">
        <v>55</v>
      </c>
      <c r="C101" s="79">
        <v>52</v>
      </c>
    </row>
    <row r="103" spans="1:3" ht="81.75" customHeight="1" x14ac:dyDescent="0.2">
      <c r="A103" s="117" t="s">
        <v>209</v>
      </c>
    </row>
    <row r="104" spans="1:3" ht="13.5" thickBot="1" x14ac:dyDescent="0.25"/>
    <row r="105" spans="1:3" ht="39" thickBot="1" x14ac:dyDescent="0.25">
      <c r="A105" s="80" t="s">
        <v>19</v>
      </c>
      <c r="B105" s="77" t="s">
        <v>16</v>
      </c>
      <c r="C105" s="78" t="s">
        <v>17</v>
      </c>
    </row>
    <row r="106" spans="1:3" ht="13.5" thickBot="1" x14ac:dyDescent="0.25">
      <c r="A106" s="81" t="s">
        <v>146</v>
      </c>
      <c r="B106" s="82">
        <v>7</v>
      </c>
      <c r="C106" s="83">
        <v>7</v>
      </c>
    </row>
    <row r="107" spans="1:3" ht="26.25" thickBot="1" x14ac:dyDescent="0.25">
      <c r="A107" s="81" t="s">
        <v>180</v>
      </c>
      <c r="B107" s="82">
        <v>20</v>
      </c>
      <c r="C107" s="83">
        <v>3</v>
      </c>
    </row>
    <row r="108" spans="1:3" ht="13.5" thickBot="1" x14ac:dyDescent="0.25">
      <c r="A108" s="81" t="s">
        <v>49</v>
      </c>
      <c r="B108" s="82">
        <v>2</v>
      </c>
      <c r="C108" s="83">
        <v>6</v>
      </c>
    </row>
    <row r="109" spans="1:3" ht="13.5" thickBot="1" x14ac:dyDescent="0.25">
      <c r="A109" s="81" t="s">
        <v>50</v>
      </c>
      <c r="B109" s="82">
        <v>3</v>
      </c>
      <c r="C109" s="83">
        <v>6</v>
      </c>
    </row>
    <row r="110" spans="1:3" ht="13.5" thickBot="1" x14ac:dyDescent="0.25">
      <c r="A110" s="81" t="s">
        <v>181</v>
      </c>
      <c r="B110" s="82">
        <v>4</v>
      </c>
      <c r="C110" s="83">
        <v>15</v>
      </c>
    </row>
    <row r="111" spans="1:3" ht="13.5" thickBot="1" x14ac:dyDescent="0.25">
      <c r="A111" s="81" t="s">
        <v>51</v>
      </c>
      <c r="B111" s="82">
        <v>3</v>
      </c>
      <c r="C111" s="83">
        <v>4</v>
      </c>
    </row>
    <row r="112" spans="1:3" ht="13.5" thickBot="1" x14ac:dyDescent="0.25">
      <c r="A112" s="81" t="s">
        <v>26</v>
      </c>
      <c r="B112" s="82"/>
      <c r="C112" s="83">
        <v>3</v>
      </c>
    </row>
    <row r="113" spans="1:3" ht="13.5" thickBot="1" x14ac:dyDescent="0.25">
      <c r="A113" s="81" t="s">
        <v>52</v>
      </c>
      <c r="B113" s="82">
        <v>1</v>
      </c>
      <c r="C113" s="83"/>
    </row>
    <row r="114" spans="1:3" ht="13.5" thickBot="1" x14ac:dyDescent="0.25">
      <c r="A114" s="81" t="s">
        <v>53</v>
      </c>
      <c r="B114" s="82">
        <v>2</v>
      </c>
      <c r="C114" s="83">
        <v>1</v>
      </c>
    </row>
    <row r="115" spans="1:3" ht="13.5" thickBot="1" x14ac:dyDescent="0.25">
      <c r="A115" s="81" t="s">
        <v>54</v>
      </c>
      <c r="B115" s="82">
        <v>8</v>
      </c>
      <c r="C115" s="83"/>
    </row>
    <row r="116" spans="1:3" ht="13.5" thickBot="1" x14ac:dyDescent="0.25">
      <c r="A116" s="81" t="s">
        <v>55</v>
      </c>
      <c r="B116" s="82"/>
      <c r="C116" s="83">
        <v>1</v>
      </c>
    </row>
    <row r="117" spans="1:3" ht="13.5" thickBot="1" x14ac:dyDescent="0.25">
      <c r="A117" s="81" t="s">
        <v>56</v>
      </c>
      <c r="B117" s="82"/>
      <c r="C117" s="83">
        <v>3</v>
      </c>
    </row>
    <row r="118" spans="1:3" ht="26.25" thickBot="1" x14ac:dyDescent="0.25">
      <c r="A118" s="81" t="s">
        <v>57</v>
      </c>
      <c r="B118" s="82">
        <v>4</v>
      </c>
      <c r="C118" s="83">
        <v>8</v>
      </c>
    </row>
    <row r="119" spans="1:3" ht="13.5" thickBot="1" x14ac:dyDescent="0.25">
      <c r="A119" s="81" t="s">
        <v>58</v>
      </c>
      <c r="B119" s="82"/>
      <c r="C119" s="83">
        <v>1</v>
      </c>
    </row>
    <row r="120" spans="1:3" ht="13.5" thickBot="1" x14ac:dyDescent="0.25">
      <c r="A120" s="81" t="s">
        <v>106</v>
      </c>
      <c r="B120" s="82">
        <v>3</v>
      </c>
      <c r="C120" s="83">
        <v>20</v>
      </c>
    </row>
    <row r="121" spans="1:3" ht="13.5" thickBot="1" x14ac:dyDescent="0.25">
      <c r="A121" s="84" t="s">
        <v>73</v>
      </c>
      <c r="B121" s="85">
        <v>55</v>
      </c>
      <c r="C121" s="86">
        <v>78</v>
      </c>
    </row>
  </sheetData>
  <mergeCells count="18">
    <mergeCell ref="A56:C56"/>
    <mergeCell ref="A81:C81"/>
    <mergeCell ref="A33:A34"/>
    <mergeCell ref="B33:B34"/>
    <mergeCell ref="C33:C34"/>
    <mergeCell ref="A2:D2"/>
    <mergeCell ref="A5:D5"/>
    <mergeCell ref="A6:A7"/>
    <mergeCell ref="B6:B7"/>
    <mergeCell ref="C6:C7"/>
    <mergeCell ref="D6:D7"/>
    <mergeCell ref="A4:D4"/>
    <mergeCell ref="E33:E34"/>
    <mergeCell ref="A31:E31"/>
    <mergeCell ref="A28:D28"/>
    <mergeCell ref="A29:D29"/>
    <mergeCell ref="A27:D27"/>
    <mergeCell ref="D33:D34"/>
  </mergeCells>
  <phoneticPr fontId="24" type="noConversion"/>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115"/>
  <sheetViews>
    <sheetView view="pageBreakPreview" zoomScale="60" zoomScaleNormal="75" workbookViewId="0">
      <selection activeCell="C33" sqref="C33:C34"/>
    </sheetView>
  </sheetViews>
  <sheetFormatPr baseColWidth="10" defaultRowHeight="12.75" x14ac:dyDescent="0.2"/>
  <cols>
    <col min="1" max="1" width="32.85546875" style="19" customWidth="1"/>
    <col min="2" max="2" width="20.5703125" style="19" customWidth="1"/>
    <col min="3" max="3" width="19.42578125" style="19" customWidth="1"/>
    <col min="4" max="5" width="17.5703125" style="19" customWidth="1"/>
    <col min="6" max="16384" width="11.42578125" style="19"/>
  </cols>
  <sheetData>
    <row r="2" spans="1:14" ht="18" x14ac:dyDescent="0.25">
      <c r="A2" s="330" t="s">
        <v>167</v>
      </c>
      <c r="B2" s="330"/>
      <c r="C2" s="330"/>
      <c r="D2" s="330"/>
      <c r="E2" s="330"/>
      <c r="F2" s="18"/>
      <c r="G2" s="18"/>
      <c r="H2" s="18"/>
      <c r="I2" s="18"/>
      <c r="J2" s="18"/>
    </row>
    <row r="4" spans="1:14" ht="15" customHeight="1" x14ac:dyDescent="0.25">
      <c r="A4" s="329" t="s">
        <v>129</v>
      </c>
      <c r="B4" s="329"/>
      <c r="C4" s="329"/>
      <c r="D4" s="329"/>
      <c r="E4" s="136"/>
      <c r="F4" s="118"/>
      <c r="G4" s="118"/>
      <c r="H4" s="118"/>
      <c r="I4" s="118"/>
      <c r="J4" s="118"/>
      <c r="K4" s="118"/>
    </row>
    <row r="5" spans="1:14" ht="13.5" thickBot="1" x14ac:dyDescent="0.25">
      <c r="A5" s="331"/>
      <c r="B5" s="331"/>
      <c r="C5" s="331"/>
      <c r="D5" s="331"/>
      <c r="E5" s="332"/>
    </row>
    <row r="6" spans="1:14" s="4" customFormat="1" ht="12.75" customHeight="1" x14ac:dyDescent="0.2">
      <c r="A6" s="318" t="s">
        <v>72</v>
      </c>
      <c r="B6" s="312" t="s">
        <v>130</v>
      </c>
      <c r="C6" s="312" t="s">
        <v>76</v>
      </c>
      <c r="D6" s="333" t="s">
        <v>131</v>
      </c>
      <c r="E6" s="9"/>
      <c r="F6" s="3"/>
      <c r="G6" s="3"/>
      <c r="H6" s="3"/>
      <c r="I6" s="3"/>
      <c r="J6" s="3"/>
    </row>
    <row r="7" spans="1:14" s="4" customFormat="1" ht="28.5" customHeight="1" thickBot="1" x14ac:dyDescent="0.25">
      <c r="A7" s="319"/>
      <c r="B7" s="313"/>
      <c r="C7" s="313"/>
      <c r="D7" s="334"/>
      <c r="E7" s="3"/>
      <c r="F7" s="3"/>
      <c r="G7" s="3"/>
      <c r="H7" s="3"/>
      <c r="I7" s="3"/>
      <c r="J7" s="3"/>
    </row>
    <row r="8" spans="1:14" s="4" customFormat="1" x14ac:dyDescent="0.2">
      <c r="A8" s="31" t="s">
        <v>124</v>
      </c>
      <c r="B8" s="119">
        <v>747205</v>
      </c>
      <c r="C8" s="120">
        <v>16.55</v>
      </c>
      <c r="D8" s="121">
        <v>3767036</v>
      </c>
      <c r="E8" s="7"/>
      <c r="F8" s="7"/>
      <c r="G8" s="7"/>
      <c r="H8" s="7"/>
      <c r="I8" s="7"/>
      <c r="J8" s="7"/>
      <c r="K8" s="7"/>
      <c r="L8" s="7"/>
      <c r="M8" s="7"/>
      <c r="N8" s="7"/>
    </row>
    <row r="9" spans="1:14" s="4" customFormat="1" x14ac:dyDescent="0.2">
      <c r="A9" s="32" t="s">
        <v>92</v>
      </c>
      <c r="B9" s="122">
        <v>79518</v>
      </c>
      <c r="C9" s="123">
        <v>3.05</v>
      </c>
      <c r="D9" s="121">
        <v>2528794</v>
      </c>
      <c r="E9" s="7"/>
      <c r="F9" s="7"/>
      <c r="G9" s="7"/>
      <c r="H9" s="7"/>
      <c r="I9" s="7"/>
      <c r="J9" s="7"/>
      <c r="K9" s="7"/>
      <c r="L9" s="7"/>
      <c r="M9" s="7"/>
      <c r="N9" s="7"/>
    </row>
    <row r="10" spans="1:14" s="4" customFormat="1" x14ac:dyDescent="0.2">
      <c r="A10" s="32" t="s">
        <v>125</v>
      </c>
      <c r="B10" s="122">
        <v>2643.9</v>
      </c>
      <c r="C10" s="123">
        <v>0.47</v>
      </c>
      <c r="D10" s="121">
        <v>561001.1</v>
      </c>
      <c r="E10" s="7"/>
      <c r="F10" s="7"/>
      <c r="G10" s="7"/>
      <c r="H10" s="7"/>
      <c r="I10" s="7"/>
      <c r="J10" s="7"/>
      <c r="K10" s="7"/>
      <c r="L10" s="7"/>
      <c r="M10" s="7"/>
      <c r="N10" s="7"/>
    </row>
    <row r="11" spans="1:14" s="4" customFormat="1" x14ac:dyDescent="0.2">
      <c r="A11" s="32" t="s">
        <v>77</v>
      </c>
      <c r="B11" s="122">
        <v>23769.72</v>
      </c>
      <c r="C11" s="123">
        <v>6.61</v>
      </c>
      <c r="D11" s="121">
        <v>335689.28</v>
      </c>
      <c r="E11" s="7"/>
      <c r="F11" s="7"/>
      <c r="G11" s="7"/>
      <c r="H11" s="7"/>
      <c r="I11" s="7"/>
      <c r="J11" s="7"/>
      <c r="K11" s="7"/>
      <c r="L11" s="7"/>
      <c r="M11" s="7"/>
      <c r="N11" s="7"/>
    </row>
    <row r="12" spans="1:14" s="4" customFormat="1" x14ac:dyDescent="0.2">
      <c r="A12" s="32" t="s">
        <v>78</v>
      </c>
      <c r="B12" s="122">
        <v>115200</v>
      </c>
      <c r="C12" s="123">
        <v>3.23</v>
      </c>
      <c r="D12" s="121">
        <v>3449580</v>
      </c>
      <c r="E12" s="7"/>
      <c r="F12" s="7"/>
      <c r="G12" s="7"/>
      <c r="H12" s="7"/>
      <c r="I12" s="7"/>
      <c r="J12" s="7"/>
      <c r="K12" s="7"/>
      <c r="L12" s="7"/>
      <c r="M12" s="7"/>
      <c r="N12" s="7"/>
    </row>
    <row r="13" spans="1:14" s="4" customFormat="1" x14ac:dyDescent="0.2">
      <c r="A13" s="32" t="s">
        <v>79</v>
      </c>
      <c r="B13" s="122">
        <v>785334.9</v>
      </c>
      <c r="C13" s="123">
        <v>16.329999999999998</v>
      </c>
      <c r="D13" s="121">
        <v>4022397.1</v>
      </c>
      <c r="E13" s="7"/>
      <c r="F13" s="7"/>
      <c r="G13" s="7"/>
      <c r="H13" s="7"/>
      <c r="I13" s="7"/>
      <c r="J13" s="7"/>
      <c r="K13" s="7"/>
      <c r="L13" s="7"/>
      <c r="M13" s="7"/>
      <c r="N13" s="7"/>
    </row>
    <row r="14" spans="1:14" s="4" customFormat="1" x14ac:dyDescent="0.2">
      <c r="A14" s="32" t="s">
        <v>80</v>
      </c>
      <c r="B14" s="122">
        <v>666882</v>
      </c>
      <c r="C14" s="123">
        <v>34.54</v>
      </c>
      <c r="D14" s="121">
        <v>1263600</v>
      </c>
      <c r="E14" s="7"/>
      <c r="F14" s="7"/>
      <c r="G14" s="7"/>
      <c r="H14" s="7"/>
      <c r="I14" s="7"/>
      <c r="J14" s="7"/>
      <c r="K14" s="7"/>
      <c r="L14" s="7"/>
      <c r="M14" s="7"/>
      <c r="N14" s="7"/>
    </row>
    <row r="15" spans="1:14" s="4" customFormat="1" x14ac:dyDescent="0.2">
      <c r="A15" s="32" t="s">
        <v>0</v>
      </c>
      <c r="B15" s="122">
        <v>51667</v>
      </c>
      <c r="C15" s="123">
        <v>12.3</v>
      </c>
      <c r="D15" s="121">
        <v>368426</v>
      </c>
      <c r="E15" s="7"/>
      <c r="F15" s="7"/>
      <c r="G15" s="7"/>
      <c r="H15" s="7"/>
      <c r="I15" s="7"/>
      <c r="J15" s="7"/>
      <c r="K15" s="7"/>
      <c r="L15" s="7"/>
      <c r="M15" s="7"/>
      <c r="N15" s="7"/>
    </row>
    <row r="16" spans="1:14" s="4" customFormat="1" x14ac:dyDescent="0.2">
      <c r="A16" s="32" t="s">
        <v>81</v>
      </c>
      <c r="B16" s="122">
        <v>241478</v>
      </c>
      <c r="C16" s="123">
        <v>41.17</v>
      </c>
      <c r="D16" s="121">
        <v>345035</v>
      </c>
      <c r="E16" s="7"/>
      <c r="F16" s="7"/>
      <c r="G16" s="7"/>
      <c r="H16" s="7"/>
      <c r="I16" s="7"/>
      <c r="J16" s="7"/>
      <c r="K16" s="7"/>
      <c r="L16" s="7"/>
      <c r="M16" s="7"/>
      <c r="N16" s="7"/>
    </row>
    <row r="17" spans="1:14" s="4" customFormat="1" x14ac:dyDescent="0.2">
      <c r="A17" s="32" t="s">
        <v>122</v>
      </c>
      <c r="B17" s="122">
        <v>19600</v>
      </c>
      <c r="C17" s="123">
        <v>1.56</v>
      </c>
      <c r="D17" s="121">
        <v>1235738</v>
      </c>
      <c r="E17" s="7"/>
      <c r="F17" s="7"/>
      <c r="G17" s="7"/>
      <c r="H17" s="7"/>
      <c r="I17" s="7"/>
      <c r="J17" s="7"/>
      <c r="K17" s="7"/>
      <c r="L17" s="7"/>
      <c r="M17" s="7"/>
      <c r="N17" s="7"/>
    </row>
    <row r="18" spans="1:14" s="4" customFormat="1" x14ac:dyDescent="0.2">
      <c r="A18" s="32" t="s">
        <v>94</v>
      </c>
      <c r="B18" s="122">
        <v>10861.6</v>
      </c>
      <c r="C18" s="123">
        <v>0.4</v>
      </c>
      <c r="D18" s="121">
        <v>2716370.4</v>
      </c>
      <c r="E18" s="7"/>
      <c r="F18" s="7"/>
      <c r="G18" s="7"/>
      <c r="H18" s="7"/>
      <c r="I18" s="7"/>
      <c r="J18" s="7"/>
      <c r="K18" s="7"/>
      <c r="L18" s="7"/>
      <c r="M18" s="7"/>
      <c r="N18" s="7"/>
    </row>
    <row r="19" spans="1:14" s="4" customFormat="1" x14ac:dyDescent="0.2">
      <c r="A19" s="32" t="s">
        <v>126</v>
      </c>
      <c r="B19" s="122">
        <v>200000</v>
      </c>
      <c r="C19" s="123">
        <v>9.81</v>
      </c>
      <c r="D19" s="121">
        <v>1839574</v>
      </c>
      <c r="E19" s="7"/>
      <c r="F19" s="7"/>
      <c r="G19" s="7"/>
      <c r="H19" s="7"/>
      <c r="I19" s="7"/>
      <c r="J19" s="7"/>
      <c r="K19" s="7"/>
      <c r="L19" s="7"/>
      <c r="M19" s="7"/>
      <c r="N19" s="7"/>
    </row>
    <row r="20" spans="1:14" s="4" customFormat="1" x14ac:dyDescent="0.2">
      <c r="A20" s="32" t="s">
        <v>127</v>
      </c>
      <c r="B20" s="122">
        <v>16705</v>
      </c>
      <c r="C20" s="123">
        <v>7.47</v>
      </c>
      <c r="D20" s="121">
        <v>206895</v>
      </c>
      <c r="E20" s="7"/>
      <c r="F20" s="7"/>
      <c r="G20" s="7"/>
      <c r="H20" s="7"/>
      <c r="I20" s="7"/>
      <c r="J20" s="7"/>
      <c r="K20" s="7"/>
      <c r="L20" s="7"/>
      <c r="M20" s="7"/>
      <c r="N20" s="7"/>
    </row>
    <row r="21" spans="1:14" s="4" customFormat="1" x14ac:dyDescent="0.2">
      <c r="A21" s="32" t="s">
        <v>82</v>
      </c>
      <c r="B21" s="122">
        <v>48242.12</v>
      </c>
      <c r="C21" s="123">
        <v>16</v>
      </c>
      <c r="D21" s="121">
        <v>253233.88</v>
      </c>
      <c r="E21" s="7"/>
      <c r="F21" s="7"/>
      <c r="G21" s="7"/>
      <c r="H21" s="7"/>
      <c r="I21" s="7"/>
      <c r="J21" s="7"/>
      <c r="K21" s="7"/>
      <c r="L21" s="7"/>
      <c r="M21" s="7"/>
      <c r="N21" s="7"/>
    </row>
    <row r="22" spans="1:14" s="4" customFormat="1" x14ac:dyDescent="0.2">
      <c r="A22" s="32" t="s">
        <v>123</v>
      </c>
      <c r="B22" s="122">
        <v>54998</v>
      </c>
      <c r="C22" s="123">
        <v>11.11</v>
      </c>
      <c r="D22" s="121">
        <v>440057</v>
      </c>
      <c r="E22" s="7"/>
      <c r="F22" s="7"/>
      <c r="G22" s="7"/>
      <c r="H22" s="7"/>
      <c r="I22" s="7"/>
      <c r="J22" s="7"/>
      <c r="K22" s="7"/>
      <c r="L22" s="7"/>
      <c r="M22" s="7"/>
      <c r="N22" s="7"/>
    </row>
    <row r="23" spans="1:14" s="4" customFormat="1" x14ac:dyDescent="0.2">
      <c r="A23" s="32" t="s">
        <v>116</v>
      </c>
      <c r="B23" s="122">
        <v>12379</v>
      </c>
      <c r="C23" s="123">
        <v>1.62</v>
      </c>
      <c r="D23" s="121">
        <v>752219</v>
      </c>
      <c r="E23" s="7"/>
      <c r="F23" s="7"/>
      <c r="G23" s="7"/>
      <c r="H23" s="7"/>
      <c r="I23" s="7"/>
      <c r="J23" s="7"/>
      <c r="K23" s="7"/>
      <c r="L23" s="7"/>
      <c r="M23" s="7"/>
      <c r="N23" s="7"/>
    </row>
    <row r="24" spans="1:14" s="4" customFormat="1" x14ac:dyDescent="0.2">
      <c r="A24" s="124" t="s">
        <v>84</v>
      </c>
      <c r="B24" s="122">
        <v>239800</v>
      </c>
      <c r="C24" s="123">
        <v>49.34</v>
      </c>
      <c r="D24" s="121">
        <v>246219</v>
      </c>
      <c r="E24" s="7"/>
      <c r="F24" s="7"/>
      <c r="G24" s="7"/>
      <c r="H24" s="7"/>
      <c r="I24" s="7"/>
      <c r="J24" s="7"/>
      <c r="K24" s="7"/>
      <c r="L24" s="7"/>
      <c r="M24" s="7"/>
      <c r="N24" s="7"/>
    </row>
    <row r="25" spans="1:14" s="4" customFormat="1" ht="13.5" thickBot="1" x14ac:dyDescent="0.25">
      <c r="A25" s="33"/>
      <c r="B25" s="47"/>
      <c r="C25" s="48"/>
      <c r="D25" s="49"/>
      <c r="E25" s="3"/>
      <c r="F25" s="7"/>
      <c r="G25" s="3"/>
      <c r="H25" s="50"/>
      <c r="I25" s="3"/>
      <c r="J25" s="7"/>
      <c r="K25" s="3"/>
      <c r="L25" s="7"/>
      <c r="M25" s="3"/>
      <c r="N25" s="7"/>
    </row>
    <row r="26" spans="1:14" s="4" customFormat="1" ht="13.5" thickBot="1" x14ac:dyDescent="0.25">
      <c r="A26" s="10" t="s">
        <v>73</v>
      </c>
      <c r="B26" s="125">
        <v>3316284.24</v>
      </c>
      <c r="C26" s="126">
        <v>11.99</v>
      </c>
      <c r="D26" s="127">
        <v>24331864.759999994</v>
      </c>
      <c r="E26" s="128"/>
      <c r="F26" s="7"/>
      <c r="G26" s="7"/>
      <c r="H26" s="7"/>
      <c r="I26" s="7"/>
      <c r="J26" s="7"/>
      <c r="K26" s="7"/>
      <c r="L26" s="7"/>
      <c r="M26" s="7"/>
      <c r="N26" s="7"/>
    </row>
    <row r="27" spans="1:14" s="4" customFormat="1" ht="17.25" customHeight="1" x14ac:dyDescent="0.2">
      <c r="A27" s="314" t="s">
        <v>128</v>
      </c>
      <c r="B27" s="314"/>
      <c r="C27" s="314"/>
      <c r="D27" s="314"/>
      <c r="E27" s="22"/>
    </row>
    <row r="28" spans="1:14" x14ac:dyDescent="0.2">
      <c r="A28" s="137" t="s">
        <v>59</v>
      </c>
    </row>
    <row r="29" spans="1:14" x14ac:dyDescent="0.2">
      <c r="B29" s="236"/>
    </row>
    <row r="31" spans="1:14" ht="15" customHeight="1" x14ac:dyDescent="0.25">
      <c r="A31" s="329" t="s">
        <v>132</v>
      </c>
      <c r="B31" s="329"/>
      <c r="C31" s="329"/>
      <c r="D31" s="329"/>
      <c r="E31" s="329"/>
      <c r="F31" s="136"/>
      <c r="G31" s="136"/>
      <c r="H31" s="118"/>
      <c r="I31" s="118"/>
      <c r="J31" s="118"/>
      <c r="K31" s="118"/>
      <c r="L31" s="118"/>
      <c r="M31" s="118"/>
    </row>
    <row r="32" spans="1:14" ht="13.5" thickBot="1" x14ac:dyDescent="0.25">
      <c r="A32" s="20"/>
      <c r="B32" s="20"/>
      <c r="C32" s="20"/>
      <c r="D32" s="20"/>
      <c r="E32" s="20"/>
      <c r="F32" s="21"/>
      <c r="G32" s="21"/>
    </row>
    <row r="33" spans="1:15" s="4" customFormat="1" ht="12.75" customHeight="1" x14ac:dyDescent="0.2">
      <c r="A33" s="318" t="s">
        <v>72</v>
      </c>
      <c r="B33" s="312" t="s">
        <v>196</v>
      </c>
      <c r="C33" s="312" t="s">
        <v>85</v>
      </c>
      <c r="D33" s="312" t="s">
        <v>197</v>
      </c>
      <c r="E33" s="333" t="s">
        <v>86</v>
      </c>
      <c r="F33" s="56"/>
      <c r="G33" s="56"/>
      <c r="H33" s="3"/>
      <c r="I33" s="3"/>
      <c r="J33" s="3"/>
      <c r="K33" s="3"/>
    </row>
    <row r="34" spans="1:15" s="4" customFormat="1" ht="28.5" customHeight="1" thickBot="1" x14ac:dyDescent="0.25">
      <c r="A34" s="319"/>
      <c r="B34" s="313"/>
      <c r="C34" s="313"/>
      <c r="D34" s="313"/>
      <c r="E34" s="334"/>
      <c r="F34" s="56"/>
      <c r="G34" s="56"/>
      <c r="H34" s="3"/>
      <c r="I34" s="3"/>
      <c r="J34" s="3"/>
      <c r="K34" s="3"/>
    </row>
    <row r="35" spans="1:15" s="4" customFormat="1" x14ac:dyDescent="0.2">
      <c r="A35" s="31" t="s">
        <v>74</v>
      </c>
      <c r="B35" s="98">
        <v>355663</v>
      </c>
      <c r="C35" s="99">
        <v>10.31</v>
      </c>
      <c r="D35" s="98">
        <v>391542</v>
      </c>
      <c r="E35" s="129">
        <v>36.75</v>
      </c>
      <c r="F35" s="56"/>
      <c r="G35" s="56"/>
      <c r="H35" s="56"/>
      <c r="I35" s="56"/>
      <c r="J35" s="7"/>
      <c r="K35" s="7"/>
      <c r="L35" s="7"/>
      <c r="M35" s="7"/>
      <c r="N35" s="7"/>
      <c r="O35" s="7"/>
    </row>
    <row r="36" spans="1:15" s="4" customFormat="1" x14ac:dyDescent="0.2">
      <c r="A36" s="32" t="s">
        <v>92</v>
      </c>
      <c r="B36" s="130"/>
      <c r="C36" s="131"/>
      <c r="D36" s="102">
        <v>79518</v>
      </c>
      <c r="E36" s="132">
        <v>7.6</v>
      </c>
      <c r="F36" s="56"/>
      <c r="G36" s="56"/>
      <c r="H36" s="56"/>
      <c r="I36" s="56"/>
      <c r="J36" s="7"/>
      <c r="K36" s="7"/>
      <c r="L36" s="7"/>
      <c r="M36" s="7"/>
      <c r="N36" s="7"/>
      <c r="O36" s="7"/>
    </row>
    <row r="37" spans="1:15" s="4" customFormat="1" x14ac:dyDescent="0.2">
      <c r="A37" s="32" t="s">
        <v>95</v>
      </c>
      <c r="B37" s="130"/>
      <c r="C37" s="131"/>
      <c r="D37" s="102">
        <v>2643.9</v>
      </c>
      <c r="E37" s="132">
        <v>2.41</v>
      </c>
      <c r="F37" s="56"/>
      <c r="G37" s="56"/>
      <c r="H37" s="56"/>
      <c r="I37" s="56"/>
      <c r="J37" s="7"/>
      <c r="K37" s="7"/>
      <c r="L37" s="7"/>
      <c r="M37" s="7"/>
      <c r="N37" s="7"/>
      <c r="O37" s="7"/>
    </row>
    <row r="38" spans="1:15" s="4" customFormat="1" x14ac:dyDescent="0.2">
      <c r="A38" s="32" t="s">
        <v>77</v>
      </c>
      <c r="B38" s="102"/>
      <c r="C38" s="103"/>
      <c r="D38" s="102">
        <v>23769.72</v>
      </c>
      <c r="E38" s="132">
        <v>9.23</v>
      </c>
      <c r="F38" s="56"/>
      <c r="G38" s="56"/>
      <c r="H38" s="56"/>
      <c r="I38" s="56"/>
      <c r="J38" s="7"/>
      <c r="K38" s="7"/>
      <c r="L38" s="7"/>
      <c r="M38" s="7"/>
      <c r="N38" s="7"/>
      <c r="O38" s="7"/>
    </row>
    <row r="39" spans="1:15" s="4" customFormat="1" x14ac:dyDescent="0.2">
      <c r="A39" s="32" t="s">
        <v>78</v>
      </c>
      <c r="B39" s="102"/>
      <c r="C39" s="131"/>
      <c r="D39" s="102">
        <v>115200</v>
      </c>
      <c r="E39" s="132">
        <v>14.04</v>
      </c>
      <c r="F39" s="56"/>
      <c r="G39" s="56"/>
      <c r="H39" s="56"/>
      <c r="I39" s="56"/>
      <c r="J39" s="7"/>
      <c r="K39" s="7"/>
      <c r="L39" s="7"/>
      <c r="M39" s="7"/>
      <c r="N39" s="7"/>
      <c r="O39" s="7"/>
    </row>
    <row r="40" spans="1:15" s="4" customFormat="1" x14ac:dyDescent="0.2">
      <c r="A40" s="32" t="s">
        <v>79</v>
      </c>
      <c r="B40" s="102">
        <v>98258.3</v>
      </c>
      <c r="C40" s="103">
        <v>3.18</v>
      </c>
      <c r="D40" s="102">
        <v>687076.6</v>
      </c>
      <c r="E40" s="132">
        <v>40.08</v>
      </c>
      <c r="F40" s="56"/>
      <c r="G40" s="56"/>
      <c r="H40" s="56"/>
      <c r="I40" s="56"/>
      <c r="J40" s="7"/>
      <c r="K40" s="7"/>
      <c r="L40" s="7"/>
      <c r="M40" s="7"/>
      <c r="N40" s="7"/>
      <c r="O40" s="7"/>
    </row>
    <row r="41" spans="1:15" s="4" customFormat="1" x14ac:dyDescent="0.2">
      <c r="A41" s="32" t="s">
        <v>80</v>
      </c>
      <c r="B41" s="130">
        <v>403970</v>
      </c>
      <c r="C41" s="131">
        <v>27.2</v>
      </c>
      <c r="D41" s="102">
        <v>262912</v>
      </c>
      <c r="E41" s="132">
        <v>59.05</v>
      </c>
      <c r="F41" s="56"/>
      <c r="G41" s="56"/>
      <c r="H41" s="56"/>
      <c r="I41" s="56"/>
      <c r="J41" s="7"/>
      <c r="K41" s="7"/>
      <c r="L41" s="7"/>
      <c r="M41" s="7"/>
      <c r="N41" s="7"/>
      <c r="O41" s="7"/>
    </row>
    <row r="42" spans="1:15" s="4" customFormat="1" x14ac:dyDescent="0.2">
      <c r="A42" s="32" t="s">
        <v>0</v>
      </c>
      <c r="B42" s="102">
        <v>17589</v>
      </c>
      <c r="C42" s="106">
        <v>5.65</v>
      </c>
      <c r="D42" s="102">
        <v>34078</v>
      </c>
      <c r="E42" s="132">
        <v>31.4</v>
      </c>
      <c r="F42" s="56"/>
      <c r="G42" s="56"/>
      <c r="H42" s="56"/>
      <c r="I42" s="56"/>
      <c r="J42" s="7"/>
      <c r="K42" s="7"/>
      <c r="L42" s="7"/>
      <c r="M42" s="7"/>
      <c r="N42" s="7"/>
      <c r="O42" s="7"/>
    </row>
    <row r="43" spans="1:15" s="4" customFormat="1" x14ac:dyDescent="0.2">
      <c r="A43" s="32" t="s">
        <v>81</v>
      </c>
      <c r="B43" s="102">
        <v>2665</v>
      </c>
      <c r="C43" s="48">
        <v>1.8</v>
      </c>
      <c r="D43" s="102">
        <v>238813</v>
      </c>
      <c r="E43" s="132">
        <v>55.92</v>
      </c>
      <c r="F43" s="56"/>
      <c r="G43" s="56"/>
      <c r="H43" s="56"/>
      <c r="I43" s="56"/>
      <c r="J43" s="7"/>
      <c r="K43" s="7"/>
      <c r="L43" s="7"/>
      <c r="M43" s="7"/>
      <c r="N43" s="7"/>
      <c r="O43" s="7"/>
    </row>
    <row r="44" spans="1:15" s="4" customFormat="1" x14ac:dyDescent="0.2">
      <c r="A44" s="32" t="s">
        <v>97</v>
      </c>
      <c r="B44" s="102"/>
      <c r="C44" s="103"/>
      <c r="D44" s="102">
        <v>19600</v>
      </c>
      <c r="E44" s="132">
        <v>4.8600000000000003</v>
      </c>
      <c r="F44" s="56"/>
      <c r="G44" s="56"/>
      <c r="H44" s="56"/>
      <c r="I44" s="56"/>
      <c r="J44" s="7"/>
      <c r="K44" s="7"/>
      <c r="L44" s="7"/>
      <c r="M44" s="7"/>
      <c r="N44" s="7"/>
      <c r="O44" s="7"/>
    </row>
    <row r="45" spans="1:15" s="4" customFormat="1" x14ac:dyDescent="0.2">
      <c r="A45" s="32" t="s">
        <v>94</v>
      </c>
      <c r="B45" s="102"/>
      <c r="C45" s="103"/>
      <c r="D45" s="102">
        <v>10861.6</v>
      </c>
      <c r="E45" s="132">
        <v>5.91</v>
      </c>
      <c r="F45" s="56"/>
      <c r="G45" s="56"/>
      <c r="H45" s="56"/>
      <c r="I45" s="56"/>
      <c r="J45" s="7"/>
      <c r="K45" s="7"/>
      <c r="L45" s="7"/>
      <c r="M45" s="7"/>
      <c r="N45" s="7"/>
      <c r="O45" s="7"/>
    </row>
    <row r="46" spans="1:15" s="4" customFormat="1" x14ac:dyDescent="0.2">
      <c r="A46" s="32" t="s">
        <v>90</v>
      </c>
      <c r="B46" s="102">
        <v>198000</v>
      </c>
      <c r="C46" s="103">
        <v>9.93</v>
      </c>
      <c r="D46" s="102">
        <v>2000</v>
      </c>
      <c r="E46" s="132">
        <v>4.41</v>
      </c>
      <c r="F46" s="56"/>
      <c r="G46" s="56"/>
      <c r="H46" s="56"/>
      <c r="I46" s="56"/>
      <c r="J46" s="7"/>
      <c r="K46" s="7"/>
      <c r="L46" s="7"/>
      <c r="M46" s="7"/>
      <c r="N46" s="7"/>
      <c r="O46" s="7"/>
    </row>
    <row r="47" spans="1:15" s="4" customFormat="1" x14ac:dyDescent="0.2">
      <c r="A47" s="32" t="s">
        <v>75</v>
      </c>
      <c r="B47" s="130">
        <v>7458.18</v>
      </c>
      <c r="C47" s="133">
        <v>3.51</v>
      </c>
      <c r="D47" s="105">
        <v>9246.82</v>
      </c>
      <c r="E47" s="132">
        <v>81.08</v>
      </c>
      <c r="F47" s="56"/>
      <c r="G47" s="56"/>
      <c r="H47" s="56"/>
      <c r="I47" s="56"/>
      <c r="J47" s="7"/>
      <c r="K47" s="7"/>
      <c r="L47" s="7"/>
      <c r="M47" s="7"/>
      <c r="N47" s="7"/>
      <c r="O47" s="7"/>
    </row>
    <row r="48" spans="1:15" s="4" customFormat="1" x14ac:dyDescent="0.2">
      <c r="A48" s="32" t="s">
        <v>82</v>
      </c>
      <c r="B48" s="130">
        <v>328</v>
      </c>
      <c r="C48" s="131">
        <v>0.32</v>
      </c>
      <c r="D48" s="102">
        <v>47914.12</v>
      </c>
      <c r="E48" s="132">
        <v>23.98</v>
      </c>
      <c r="F48" s="56"/>
      <c r="G48" s="56"/>
      <c r="H48" s="56"/>
      <c r="I48" s="56"/>
      <c r="J48" s="7"/>
      <c r="K48" s="7"/>
      <c r="L48" s="7"/>
      <c r="M48" s="7"/>
      <c r="N48" s="7"/>
      <c r="O48" s="7"/>
    </row>
    <row r="49" spans="1:15" s="4" customFormat="1" x14ac:dyDescent="0.2">
      <c r="A49" s="32" t="s">
        <v>91</v>
      </c>
      <c r="B49" s="130">
        <v>11442</v>
      </c>
      <c r="C49" s="131">
        <v>4.26</v>
      </c>
      <c r="D49" s="102">
        <v>43556</v>
      </c>
      <c r="E49" s="132">
        <v>19.23</v>
      </c>
      <c r="F49" s="56"/>
      <c r="G49" s="56"/>
      <c r="H49" s="56"/>
      <c r="I49" s="56"/>
      <c r="J49" s="7"/>
      <c r="K49" s="7"/>
      <c r="L49" s="7"/>
      <c r="M49" s="7"/>
      <c r="N49" s="7"/>
      <c r="O49" s="7"/>
    </row>
    <row r="50" spans="1:15" s="4" customFormat="1" x14ac:dyDescent="0.2">
      <c r="A50" s="32" t="s">
        <v>105</v>
      </c>
      <c r="B50" s="102"/>
      <c r="C50" s="103"/>
      <c r="D50" s="102">
        <v>12379</v>
      </c>
      <c r="E50" s="132">
        <v>3.61</v>
      </c>
      <c r="F50" s="56"/>
      <c r="G50" s="56"/>
      <c r="H50" s="56"/>
      <c r="I50" s="56"/>
      <c r="J50" s="7"/>
      <c r="K50" s="7"/>
      <c r="L50" s="7"/>
      <c r="M50" s="7"/>
      <c r="N50" s="7"/>
      <c r="O50" s="7"/>
    </row>
    <row r="51" spans="1:15" s="4" customFormat="1" x14ac:dyDescent="0.2">
      <c r="A51" s="32" t="s">
        <v>84</v>
      </c>
      <c r="B51" s="130">
        <v>135800</v>
      </c>
      <c r="C51" s="131">
        <v>39.619999999999997</v>
      </c>
      <c r="D51" s="105">
        <v>104000</v>
      </c>
      <c r="E51" s="132">
        <v>72.569999999999993</v>
      </c>
      <c r="F51" s="56"/>
      <c r="G51" s="56"/>
      <c r="H51" s="56"/>
      <c r="I51" s="56"/>
      <c r="J51" s="7"/>
      <c r="K51" s="7"/>
      <c r="L51" s="7"/>
      <c r="M51" s="7"/>
      <c r="N51" s="7"/>
      <c r="O51" s="7"/>
    </row>
    <row r="52" spans="1:15" s="4" customFormat="1" ht="13.5" thickBot="1" x14ac:dyDescent="0.25">
      <c r="A52" s="33"/>
      <c r="B52" s="107"/>
      <c r="C52" s="108"/>
      <c r="D52" s="107"/>
      <c r="E52" s="134"/>
      <c r="F52" s="56"/>
      <c r="G52" s="56"/>
      <c r="H52" s="56"/>
      <c r="I52" s="56"/>
      <c r="J52" s="3"/>
      <c r="K52" s="7"/>
      <c r="L52" s="3"/>
      <c r="M52" s="7"/>
      <c r="N52" s="3"/>
      <c r="O52" s="7"/>
    </row>
    <row r="53" spans="1:15" s="4" customFormat="1" ht="13.5" thickBot="1" x14ac:dyDescent="0.25">
      <c r="A53" s="10" t="s">
        <v>73</v>
      </c>
      <c r="B53" s="125">
        <v>1231173.48</v>
      </c>
      <c r="C53" s="110">
        <v>6.13</v>
      </c>
      <c r="D53" s="125">
        <v>2085110.76</v>
      </c>
      <c r="E53" s="135">
        <v>27.61</v>
      </c>
      <c r="F53" s="56"/>
      <c r="G53" s="56"/>
      <c r="H53" s="56"/>
      <c r="I53" s="56"/>
      <c r="J53" s="7"/>
      <c r="K53" s="7"/>
      <c r="L53" s="7"/>
      <c r="M53" s="7"/>
      <c r="N53" s="7"/>
      <c r="O53" s="7"/>
    </row>
    <row r="54" spans="1:15" x14ac:dyDescent="0.2">
      <c r="B54" s="235"/>
    </row>
    <row r="56" spans="1:15" s="2" customFormat="1" ht="15" customHeight="1" x14ac:dyDescent="0.25">
      <c r="A56" s="320" t="s">
        <v>60</v>
      </c>
      <c r="B56" s="320"/>
      <c r="C56" s="320"/>
      <c r="D56" s="76"/>
      <c r="E56" s="76"/>
    </row>
    <row r="57" spans="1:15" ht="13.5" thickBot="1" x14ac:dyDescent="0.25"/>
    <row r="58" spans="1:15" ht="39" thickBot="1" x14ac:dyDescent="0.25">
      <c r="A58" s="80" t="s">
        <v>186</v>
      </c>
      <c r="B58" s="77" t="s">
        <v>198</v>
      </c>
      <c r="C58" s="78" t="s">
        <v>199</v>
      </c>
    </row>
    <row r="59" spans="1:15" ht="13.5" thickBot="1" x14ac:dyDescent="0.25">
      <c r="A59" s="138" t="s">
        <v>74</v>
      </c>
      <c r="B59" s="139">
        <v>125613</v>
      </c>
      <c r="C59" s="139">
        <v>124582.15</v>
      </c>
    </row>
    <row r="60" spans="1:15" ht="13.5" thickBot="1" x14ac:dyDescent="0.25">
      <c r="A60" s="138" t="s">
        <v>92</v>
      </c>
      <c r="B60" s="140">
        <v>333</v>
      </c>
      <c r="C60" s="140">
        <v>77.650000000000006</v>
      </c>
    </row>
    <row r="61" spans="1:15" ht="13.5" thickBot="1" x14ac:dyDescent="0.25">
      <c r="A61" s="138" t="s">
        <v>95</v>
      </c>
      <c r="B61" s="139">
        <v>1531</v>
      </c>
      <c r="C61" s="140"/>
    </row>
    <row r="62" spans="1:15" ht="13.5" thickBot="1" x14ac:dyDescent="0.25">
      <c r="A62" s="138" t="s">
        <v>77</v>
      </c>
      <c r="B62" s="140">
        <v>41.76</v>
      </c>
      <c r="C62" s="139">
        <v>22555.56</v>
      </c>
    </row>
    <row r="63" spans="1:15" ht="13.5" thickBot="1" x14ac:dyDescent="0.25">
      <c r="A63" s="138" t="s">
        <v>78</v>
      </c>
      <c r="B63" s="140"/>
      <c r="C63" s="140"/>
    </row>
    <row r="64" spans="1:15" ht="13.5" thickBot="1" x14ac:dyDescent="0.25">
      <c r="A64" s="138" t="s">
        <v>93</v>
      </c>
      <c r="B64" s="139">
        <v>10654</v>
      </c>
      <c r="C64" s="139">
        <v>460506.12</v>
      </c>
    </row>
    <row r="65" spans="1:3" ht="13.5" thickBot="1" x14ac:dyDescent="0.25">
      <c r="A65" s="138" t="s">
        <v>80</v>
      </c>
      <c r="B65" s="140"/>
      <c r="C65" s="139">
        <v>74357.97</v>
      </c>
    </row>
    <row r="66" spans="1:3" ht="13.5" thickBot="1" x14ac:dyDescent="0.25">
      <c r="A66" s="138" t="s">
        <v>0</v>
      </c>
      <c r="B66" s="140"/>
      <c r="C66" s="140"/>
    </row>
    <row r="67" spans="1:3" ht="13.5" thickBot="1" x14ac:dyDescent="0.25">
      <c r="A67" s="138" t="s">
        <v>81</v>
      </c>
      <c r="B67" s="139">
        <v>13577</v>
      </c>
      <c r="C67" s="139">
        <v>136394.46</v>
      </c>
    </row>
    <row r="68" spans="1:3" ht="13.5" thickBot="1" x14ac:dyDescent="0.25">
      <c r="A68" s="138" t="s">
        <v>97</v>
      </c>
      <c r="B68" s="139">
        <v>1075</v>
      </c>
      <c r="C68" s="139">
        <v>1218.75</v>
      </c>
    </row>
    <row r="69" spans="1:3" ht="13.5" thickBot="1" x14ac:dyDescent="0.25">
      <c r="A69" s="138" t="s">
        <v>94</v>
      </c>
      <c r="B69" s="140">
        <v>268</v>
      </c>
      <c r="C69" s="140"/>
    </row>
    <row r="70" spans="1:3" ht="13.5" thickBot="1" x14ac:dyDescent="0.25">
      <c r="A70" s="138" t="s">
        <v>90</v>
      </c>
      <c r="B70" s="139">
        <v>10011.41</v>
      </c>
      <c r="C70" s="139">
        <v>115738.02</v>
      </c>
    </row>
    <row r="71" spans="1:3" ht="13.5" thickBot="1" x14ac:dyDescent="0.25">
      <c r="A71" s="138" t="s">
        <v>75</v>
      </c>
      <c r="B71" s="140"/>
      <c r="C71" s="140"/>
    </row>
    <row r="72" spans="1:3" ht="13.5" thickBot="1" x14ac:dyDescent="0.25">
      <c r="A72" s="138" t="s">
        <v>82</v>
      </c>
      <c r="B72" s="140"/>
      <c r="C72" s="139">
        <v>47861.38</v>
      </c>
    </row>
    <row r="73" spans="1:3" ht="13.5" thickBot="1" x14ac:dyDescent="0.25">
      <c r="A73" s="138" t="s">
        <v>91</v>
      </c>
      <c r="B73" s="140"/>
      <c r="C73" s="139">
        <v>52480</v>
      </c>
    </row>
    <row r="74" spans="1:3" ht="13.5" thickBot="1" x14ac:dyDescent="0.25">
      <c r="A74" s="138" t="s">
        <v>105</v>
      </c>
      <c r="B74" s="139">
        <v>2147.83</v>
      </c>
      <c r="C74" s="139">
        <v>2228</v>
      </c>
    </row>
    <row r="75" spans="1:3" ht="13.5" thickBot="1" x14ac:dyDescent="0.25">
      <c r="A75" s="141" t="s">
        <v>84</v>
      </c>
      <c r="B75" s="140"/>
      <c r="C75" s="139">
        <v>10070</v>
      </c>
    </row>
    <row r="76" spans="1:3" ht="13.5" thickBot="1" x14ac:dyDescent="0.25">
      <c r="A76" s="142" t="s">
        <v>73</v>
      </c>
      <c r="B76" s="143">
        <v>165252</v>
      </c>
      <c r="C76" s="143">
        <v>1048070.06</v>
      </c>
    </row>
    <row r="79" spans="1:3" s="2" customFormat="1" ht="15" x14ac:dyDescent="0.25">
      <c r="A79" s="321" t="s">
        <v>61</v>
      </c>
      <c r="B79" s="321"/>
      <c r="C79" s="321"/>
    </row>
    <row r="80" spans="1:3" ht="13.5" thickBot="1" x14ac:dyDescent="0.25"/>
    <row r="81" spans="1:2" ht="39" thickBot="1" x14ac:dyDescent="0.25">
      <c r="A81" s="80" t="s">
        <v>186</v>
      </c>
      <c r="B81" s="77" t="s">
        <v>62</v>
      </c>
    </row>
    <row r="82" spans="1:2" ht="13.5" thickBot="1" x14ac:dyDescent="0.25">
      <c r="A82" s="138" t="s">
        <v>74</v>
      </c>
      <c r="B82" s="82">
        <v>3</v>
      </c>
    </row>
    <row r="83" spans="1:2" ht="13.5" thickBot="1" x14ac:dyDescent="0.25">
      <c r="A83" s="138" t="s">
        <v>92</v>
      </c>
      <c r="B83" s="82" t="s">
        <v>121</v>
      </c>
    </row>
    <row r="84" spans="1:2" ht="13.5" thickBot="1" x14ac:dyDescent="0.25">
      <c r="A84" s="138" t="s">
        <v>95</v>
      </c>
      <c r="B84" s="82" t="s">
        <v>121</v>
      </c>
    </row>
    <row r="85" spans="1:2" ht="13.5" thickBot="1" x14ac:dyDescent="0.25">
      <c r="A85" s="138" t="s">
        <v>77</v>
      </c>
      <c r="B85" s="82">
        <v>2</v>
      </c>
    </row>
    <row r="86" spans="1:2" ht="13.5" thickBot="1" x14ac:dyDescent="0.25">
      <c r="A86" s="138" t="s">
        <v>78</v>
      </c>
      <c r="B86" s="82">
        <v>2</v>
      </c>
    </row>
    <row r="87" spans="1:2" ht="13.5" thickBot="1" x14ac:dyDescent="0.25">
      <c r="A87" s="138" t="s">
        <v>93</v>
      </c>
      <c r="B87" s="82" t="s">
        <v>121</v>
      </c>
    </row>
    <row r="88" spans="1:2" ht="13.5" thickBot="1" x14ac:dyDescent="0.25">
      <c r="A88" s="138" t="s">
        <v>80</v>
      </c>
      <c r="B88" s="82">
        <v>17</v>
      </c>
    </row>
    <row r="89" spans="1:2" ht="13.5" thickBot="1" x14ac:dyDescent="0.25">
      <c r="A89" s="138" t="s">
        <v>0</v>
      </c>
      <c r="B89" s="82">
        <v>9</v>
      </c>
    </row>
    <row r="90" spans="1:2" ht="13.5" thickBot="1" x14ac:dyDescent="0.25">
      <c r="A90" s="138" t="s">
        <v>81</v>
      </c>
      <c r="B90" s="82">
        <v>3</v>
      </c>
    </row>
    <row r="91" spans="1:2" ht="13.5" thickBot="1" x14ac:dyDescent="0.25">
      <c r="A91" s="138" t="s">
        <v>97</v>
      </c>
      <c r="B91" s="82">
        <v>11</v>
      </c>
    </row>
    <row r="92" spans="1:2" ht="13.5" thickBot="1" x14ac:dyDescent="0.25">
      <c r="A92" s="138" t="s">
        <v>94</v>
      </c>
      <c r="B92" s="82">
        <v>1</v>
      </c>
    </row>
    <row r="93" spans="1:2" ht="13.5" thickBot="1" x14ac:dyDescent="0.25">
      <c r="A93" s="138" t="s">
        <v>90</v>
      </c>
      <c r="B93" s="82">
        <v>8</v>
      </c>
    </row>
    <row r="94" spans="1:2" ht="13.5" thickBot="1" x14ac:dyDescent="0.25">
      <c r="A94" s="138" t="s">
        <v>75</v>
      </c>
      <c r="B94" s="82">
        <v>9</v>
      </c>
    </row>
    <row r="95" spans="1:2" ht="13.5" thickBot="1" x14ac:dyDescent="0.25">
      <c r="A95" s="138" t="s">
        <v>82</v>
      </c>
      <c r="B95" s="82">
        <v>1</v>
      </c>
    </row>
    <row r="96" spans="1:2" ht="13.5" thickBot="1" x14ac:dyDescent="0.25">
      <c r="A96" s="138" t="s">
        <v>91</v>
      </c>
      <c r="B96" s="82">
        <v>9</v>
      </c>
    </row>
    <row r="97" spans="1:3" ht="13.5" thickBot="1" x14ac:dyDescent="0.25">
      <c r="A97" s="138" t="s">
        <v>105</v>
      </c>
      <c r="B97" s="82">
        <v>2</v>
      </c>
    </row>
    <row r="98" spans="1:3" ht="13.5" thickBot="1" x14ac:dyDescent="0.25">
      <c r="A98" s="141" t="s">
        <v>84</v>
      </c>
      <c r="B98" s="82" t="s">
        <v>121</v>
      </c>
    </row>
    <row r="99" spans="1:3" ht="13.5" thickBot="1" x14ac:dyDescent="0.25">
      <c r="A99" s="142" t="s">
        <v>73</v>
      </c>
      <c r="B99" s="85">
        <v>77</v>
      </c>
    </row>
    <row r="100" spans="1:3" ht="13.5" thickBot="1" x14ac:dyDescent="0.25"/>
    <row r="101" spans="1:3" ht="39" thickBot="1" x14ac:dyDescent="0.25">
      <c r="A101" s="80" t="s">
        <v>19</v>
      </c>
      <c r="B101" s="77" t="s">
        <v>16</v>
      </c>
      <c r="C101" s="78" t="s">
        <v>17</v>
      </c>
    </row>
    <row r="102" spans="1:3" ht="13.5" thickBot="1" x14ac:dyDescent="0.25">
      <c r="A102" s="81" t="s">
        <v>63</v>
      </c>
      <c r="B102" s="82">
        <v>18</v>
      </c>
      <c r="C102" s="83">
        <v>14</v>
      </c>
    </row>
    <row r="103" spans="1:3" ht="26.25" thickBot="1" x14ac:dyDescent="0.25">
      <c r="A103" s="81" t="s">
        <v>180</v>
      </c>
      <c r="B103" s="82">
        <v>24</v>
      </c>
      <c r="C103" s="83">
        <v>9</v>
      </c>
    </row>
    <row r="104" spans="1:3" ht="13.5" thickBot="1" x14ac:dyDescent="0.25">
      <c r="A104" s="81" t="s">
        <v>49</v>
      </c>
      <c r="B104" s="82">
        <v>3</v>
      </c>
      <c r="C104" s="83">
        <v>11</v>
      </c>
    </row>
    <row r="105" spans="1:3" ht="13.5" thickBot="1" x14ac:dyDescent="0.25">
      <c r="A105" s="81" t="s">
        <v>50</v>
      </c>
      <c r="B105" s="82">
        <v>3</v>
      </c>
      <c r="C105" s="83">
        <v>9</v>
      </c>
    </row>
    <row r="106" spans="1:3" ht="13.5" thickBot="1" x14ac:dyDescent="0.25">
      <c r="A106" s="81" t="s">
        <v>181</v>
      </c>
      <c r="B106" s="82">
        <v>6</v>
      </c>
      <c r="C106" s="83">
        <v>14</v>
      </c>
    </row>
    <row r="107" spans="1:3" ht="13.5" thickBot="1" x14ac:dyDescent="0.25">
      <c r="A107" s="81" t="s">
        <v>51</v>
      </c>
      <c r="B107" s="82">
        <v>3</v>
      </c>
      <c r="C107" s="83"/>
    </row>
    <row r="108" spans="1:3" ht="13.5" thickBot="1" x14ac:dyDescent="0.25">
      <c r="A108" s="81" t="s">
        <v>26</v>
      </c>
      <c r="B108" s="82"/>
      <c r="C108" s="83">
        <v>3</v>
      </c>
    </row>
    <row r="109" spans="1:3" ht="13.5" thickBot="1" x14ac:dyDescent="0.25">
      <c r="A109" s="81" t="s">
        <v>53</v>
      </c>
      <c r="B109" s="82"/>
      <c r="C109" s="83">
        <v>7</v>
      </c>
    </row>
    <row r="110" spans="1:3" ht="13.5" thickBot="1" x14ac:dyDescent="0.25">
      <c r="A110" s="81" t="s">
        <v>54</v>
      </c>
      <c r="B110" s="82">
        <v>9</v>
      </c>
      <c r="C110" s="83">
        <v>1</v>
      </c>
    </row>
    <row r="111" spans="1:3" ht="13.5" thickBot="1" x14ac:dyDescent="0.25">
      <c r="A111" s="81" t="s">
        <v>56</v>
      </c>
      <c r="B111" s="82"/>
      <c r="C111" s="83">
        <v>2</v>
      </c>
    </row>
    <row r="112" spans="1:3" ht="39" thickBot="1" x14ac:dyDescent="0.25">
      <c r="A112" s="81" t="s">
        <v>64</v>
      </c>
      <c r="B112" s="82">
        <v>5</v>
      </c>
      <c r="C112" s="82">
        <v>22</v>
      </c>
    </row>
    <row r="113" spans="1:3" ht="26.25" thickBot="1" x14ac:dyDescent="0.25">
      <c r="A113" s="81" t="s">
        <v>65</v>
      </c>
      <c r="B113" s="82"/>
      <c r="C113" s="82">
        <v>3</v>
      </c>
    </row>
    <row r="114" spans="1:3" ht="13.5" thickBot="1" x14ac:dyDescent="0.25">
      <c r="A114" s="81" t="s">
        <v>106</v>
      </c>
      <c r="B114" s="82">
        <v>6</v>
      </c>
      <c r="C114" s="83">
        <v>13</v>
      </c>
    </row>
    <row r="115" spans="1:3" ht="13.5" thickBot="1" x14ac:dyDescent="0.25">
      <c r="A115" s="84" t="s">
        <v>73</v>
      </c>
      <c r="B115" s="85">
        <v>77</v>
      </c>
      <c r="C115" s="86">
        <v>109</v>
      </c>
    </row>
  </sheetData>
  <mergeCells count="16">
    <mergeCell ref="A79:C79"/>
    <mergeCell ref="A33:A34"/>
    <mergeCell ref="B33:B34"/>
    <mergeCell ref="C33:C34"/>
    <mergeCell ref="E33:E34"/>
    <mergeCell ref="A31:E31"/>
    <mergeCell ref="A27:D27"/>
    <mergeCell ref="A56:C56"/>
    <mergeCell ref="D33:D34"/>
    <mergeCell ref="A2:E2"/>
    <mergeCell ref="A5:E5"/>
    <mergeCell ref="A6:A7"/>
    <mergeCell ref="B6:B7"/>
    <mergeCell ref="C6:C7"/>
    <mergeCell ref="D6:D7"/>
    <mergeCell ref="A4:D4"/>
  </mergeCells>
  <phoneticPr fontId="24" type="noConversion"/>
  <printOptions horizontalCentered="1"/>
  <pageMargins left="0.6" right="0.56000000000000005" top="0.59055118110236227" bottom="0.78" header="0" footer="0"/>
  <pageSetup paperSize="9" scale="75" orientation="portrait" horizontalDpi="300" verticalDpi="300" r:id="rId1"/>
  <headerFooter alignWithMargins="0">
    <oddFooter>&amp;A</oddFooter>
  </headerFooter>
  <rowBreaks count="1" manualBreakCount="1">
    <brk id="5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25"/>
  <sheetViews>
    <sheetView view="pageBreakPreview" topLeftCell="A22" zoomScale="60" zoomScaleNormal="75" workbookViewId="0">
      <selection activeCell="E57" sqref="E57"/>
    </sheetView>
  </sheetViews>
  <sheetFormatPr baseColWidth="10" defaultRowHeight="12.75" x14ac:dyDescent="0.2"/>
  <cols>
    <col min="1" max="1" width="32.140625" style="25" customWidth="1"/>
    <col min="2" max="7" width="17.5703125" style="25" customWidth="1"/>
    <col min="8" max="16384" width="11.42578125" style="25"/>
  </cols>
  <sheetData>
    <row r="1" spans="1:14" ht="18" x14ac:dyDescent="0.25">
      <c r="A1" s="335" t="s">
        <v>167</v>
      </c>
      <c r="B1" s="335"/>
      <c r="C1" s="335"/>
      <c r="D1" s="335"/>
      <c r="E1" s="335"/>
      <c r="F1" s="24"/>
      <c r="G1" s="24"/>
      <c r="H1" s="24"/>
      <c r="I1" s="24"/>
      <c r="J1" s="24"/>
      <c r="K1" s="24"/>
      <c r="L1" s="24"/>
    </row>
    <row r="2" spans="1:14" ht="18" x14ac:dyDescent="0.25">
      <c r="A2" s="23"/>
      <c r="B2" s="23"/>
      <c r="C2" s="23"/>
      <c r="D2" s="23"/>
      <c r="E2" s="23"/>
      <c r="F2" s="24"/>
      <c r="G2" s="24"/>
      <c r="H2" s="24"/>
      <c r="I2" s="24"/>
      <c r="J2" s="24"/>
      <c r="K2" s="24"/>
      <c r="L2" s="24"/>
    </row>
    <row r="3" spans="1:14" s="154" customFormat="1" ht="15" customHeight="1" x14ac:dyDescent="0.25">
      <c r="A3" s="339" t="s">
        <v>182</v>
      </c>
      <c r="B3" s="339"/>
      <c r="C3" s="339"/>
      <c r="D3" s="339"/>
      <c r="E3" s="156"/>
      <c r="F3" s="153"/>
      <c r="G3" s="153"/>
      <c r="H3" s="153"/>
      <c r="I3" s="153"/>
      <c r="J3" s="153"/>
      <c r="K3" s="153"/>
    </row>
    <row r="4" spans="1:14" s="154" customFormat="1" ht="13.5" thickBot="1" x14ac:dyDescent="0.25">
      <c r="A4" s="337"/>
      <c r="B4" s="337"/>
      <c r="C4" s="337"/>
      <c r="D4" s="337"/>
      <c r="E4" s="338"/>
    </row>
    <row r="5" spans="1:14" s="4" customFormat="1" ht="12.75" customHeight="1" x14ac:dyDescent="0.2">
      <c r="A5" s="318" t="s">
        <v>72</v>
      </c>
      <c r="B5" s="312" t="s">
        <v>168</v>
      </c>
      <c r="C5" s="312" t="s">
        <v>76</v>
      </c>
      <c r="D5" s="312" t="s">
        <v>169</v>
      </c>
      <c r="E5" s="65"/>
      <c r="F5" s="3"/>
      <c r="G5" s="3"/>
      <c r="H5" s="3"/>
      <c r="I5" s="3"/>
      <c r="J5" s="3"/>
    </row>
    <row r="6" spans="1:14" s="4" customFormat="1" ht="28.5" customHeight="1" thickBot="1" x14ac:dyDescent="0.25">
      <c r="A6" s="319"/>
      <c r="B6" s="313"/>
      <c r="C6" s="313"/>
      <c r="D6" s="313"/>
      <c r="E6" s="3"/>
      <c r="F6" s="3"/>
      <c r="G6" s="3"/>
      <c r="H6" s="3"/>
      <c r="I6" s="3"/>
      <c r="J6" s="3"/>
    </row>
    <row r="7" spans="1:14" s="4" customFormat="1" x14ac:dyDescent="0.2">
      <c r="A7" s="241" t="s">
        <v>124</v>
      </c>
      <c r="B7" s="148">
        <v>747205</v>
      </c>
      <c r="C7" s="149">
        <v>17.010000000000002</v>
      </c>
      <c r="D7" s="148">
        <v>3644595.0300000003</v>
      </c>
      <c r="E7" s="7"/>
      <c r="F7" s="7"/>
      <c r="G7" s="7"/>
      <c r="H7" s="7"/>
      <c r="I7" s="7"/>
      <c r="J7" s="7"/>
      <c r="K7" s="7"/>
      <c r="L7" s="7"/>
      <c r="M7" s="7"/>
      <c r="N7" s="7"/>
    </row>
    <row r="8" spans="1:14" s="4" customFormat="1" x14ac:dyDescent="0.2">
      <c r="A8" s="33" t="s">
        <v>170</v>
      </c>
      <c r="B8" s="150">
        <v>79514</v>
      </c>
      <c r="C8" s="48">
        <v>3.05</v>
      </c>
      <c r="D8" s="150">
        <v>2528798</v>
      </c>
      <c r="E8" s="7"/>
      <c r="F8" s="7"/>
      <c r="G8" s="7"/>
      <c r="H8" s="7"/>
      <c r="I8" s="7"/>
      <c r="J8" s="7"/>
      <c r="K8" s="7"/>
      <c r="L8" s="7"/>
      <c r="M8" s="7"/>
      <c r="N8" s="7"/>
    </row>
    <row r="9" spans="1:14" s="4" customFormat="1" x14ac:dyDescent="0.2">
      <c r="A9" s="33" t="s">
        <v>171</v>
      </c>
      <c r="B9" s="150">
        <v>1635</v>
      </c>
      <c r="C9" s="48">
        <v>0.28999999999999998</v>
      </c>
      <c r="D9" s="150">
        <v>562010.14</v>
      </c>
      <c r="E9" s="7"/>
      <c r="F9" s="7"/>
      <c r="G9" s="7"/>
      <c r="H9" s="7"/>
      <c r="I9" s="7"/>
      <c r="J9" s="7"/>
      <c r="K9" s="7"/>
      <c r="L9" s="7"/>
      <c r="M9" s="7"/>
      <c r="N9" s="7"/>
    </row>
    <row r="10" spans="1:14" s="4" customFormat="1" x14ac:dyDescent="0.2">
      <c r="A10" s="33" t="s">
        <v>77</v>
      </c>
      <c r="B10" s="150">
        <v>23769</v>
      </c>
      <c r="C10" s="48">
        <v>6.61</v>
      </c>
      <c r="D10" s="150">
        <v>335690.23</v>
      </c>
      <c r="E10" s="7"/>
      <c r="F10" s="7"/>
      <c r="G10" s="7"/>
      <c r="H10" s="7"/>
      <c r="I10" s="7"/>
      <c r="J10" s="7"/>
      <c r="K10" s="7"/>
      <c r="L10" s="7"/>
      <c r="M10" s="7"/>
      <c r="N10" s="7"/>
    </row>
    <row r="11" spans="1:14" s="4" customFormat="1" x14ac:dyDescent="0.2">
      <c r="A11" s="33" t="s">
        <v>78</v>
      </c>
      <c r="B11" s="150">
        <v>167330</v>
      </c>
      <c r="C11" s="48">
        <v>4.6900000000000004</v>
      </c>
      <c r="D11" s="150">
        <v>3397450</v>
      </c>
      <c r="E11" s="7"/>
      <c r="F11" s="7"/>
      <c r="G11" s="7"/>
      <c r="H11" s="7"/>
      <c r="I11" s="7"/>
      <c r="J11" s="7"/>
      <c r="K11" s="7"/>
      <c r="L11" s="7"/>
      <c r="M11" s="7"/>
      <c r="N11" s="7"/>
    </row>
    <row r="12" spans="1:14" s="4" customFormat="1" x14ac:dyDescent="0.2">
      <c r="A12" s="33" t="s">
        <v>79</v>
      </c>
      <c r="B12" s="150">
        <v>852156.4</v>
      </c>
      <c r="C12" s="48">
        <v>17.72</v>
      </c>
      <c r="D12" s="150">
        <v>3955574.6</v>
      </c>
      <c r="E12" s="7"/>
      <c r="F12" s="7"/>
      <c r="G12" s="7"/>
      <c r="H12" s="7"/>
      <c r="I12" s="7"/>
      <c r="J12" s="7"/>
      <c r="K12" s="7"/>
      <c r="L12" s="7"/>
      <c r="M12" s="7"/>
      <c r="N12" s="7"/>
    </row>
    <row r="13" spans="1:14" s="4" customFormat="1" x14ac:dyDescent="0.2">
      <c r="A13" s="33" t="s">
        <v>80</v>
      </c>
      <c r="B13" s="150">
        <v>764894.97</v>
      </c>
      <c r="C13" s="48">
        <v>39.619999999999997</v>
      </c>
      <c r="D13" s="150">
        <v>1165587.03</v>
      </c>
      <c r="E13" s="7"/>
      <c r="F13" s="7"/>
      <c r="G13" s="7"/>
      <c r="H13" s="7"/>
      <c r="I13" s="7"/>
      <c r="J13" s="7"/>
      <c r="K13" s="7"/>
      <c r="L13" s="7"/>
      <c r="M13" s="7"/>
      <c r="N13" s="7"/>
    </row>
    <row r="14" spans="1:14" s="4" customFormat="1" x14ac:dyDescent="0.2">
      <c r="A14" s="33" t="s">
        <v>0</v>
      </c>
      <c r="B14" s="150">
        <v>70037</v>
      </c>
      <c r="C14" s="48">
        <v>16.670000000000002</v>
      </c>
      <c r="D14" s="150">
        <v>350056</v>
      </c>
      <c r="E14" s="7"/>
      <c r="F14" s="7"/>
      <c r="G14" s="7"/>
      <c r="H14" s="7"/>
      <c r="I14" s="7"/>
      <c r="J14" s="7"/>
      <c r="K14" s="7"/>
      <c r="L14" s="7"/>
      <c r="M14" s="7"/>
      <c r="N14" s="7"/>
    </row>
    <row r="15" spans="1:14" s="4" customFormat="1" x14ac:dyDescent="0.2">
      <c r="A15" s="33" t="s">
        <v>81</v>
      </c>
      <c r="B15" s="150">
        <v>253270.71</v>
      </c>
      <c r="C15" s="48">
        <v>43.18</v>
      </c>
      <c r="D15" s="150">
        <v>333242.29000000004</v>
      </c>
      <c r="E15" s="7"/>
      <c r="F15" s="7"/>
      <c r="G15" s="7"/>
      <c r="H15" s="7"/>
      <c r="I15" s="7"/>
      <c r="J15" s="7"/>
      <c r="K15" s="7"/>
      <c r="L15" s="7"/>
      <c r="M15" s="7"/>
      <c r="N15" s="7"/>
    </row>
    <row r="16" spans="1:14" s="4" customFormat="1" x14ac:dyDescent="0.2">
      <c r="A16" s="33" t="s">
        <v>122</v>
      </c>
      <c r="B16" s="150">
        <v>19600</v>
      </c>
      <c r="C16" s="48">
        <v>1.56</v>
      </c>
      <c r="D16" s="150">
        <v>1235740</v>
      </c>
      <c r="E16" s="7"/>
      <c r="F16" s="7"/>
      <c r="G16" s="7"/>
      <c r="H16" s="7"/>
      <c r="I16" s="7"/>
      <c r="J16" s="7"/>
      <c r="K16" s="7"/>
      <c r="L16" s="7"/>
      <c r="M16" s="7"/>
      <c r="N16" s="7"/>
    </row>
    <row r="17" spans="1:14" s="4" customFormat="1" x14ac:dyDescent="0.2">
      <c r="A17" s="33" t="s">
        <v>172</v>
      </c>
      <c r="B17" s="150">
        <v>21722.6</v>
      </c>
      <c r="C17" s="48">
        <v>0.8</v>
      </c>
      <c r="D17" s="150">
        <v>2705510.3999999999</v>
      </c>
      <c r="E17" s="7"/>
      <c r="F17" s="7"/>
      <c r="G17" s="7"/>
      <c r="H17" s="7"/>
      <c r="I17" s="7"/>
      <c r="J17" s="7"/>
      <c r="K17" s="7"/>
      <c r="L17" s="7"/>
      <c r="M17" s="7"/>
      <c r="N17" s="7"/>
    </row>
    <row r="18" spans="1:14" s="4" customFormat="1" x14ac:dyDescent="0.2">
      <c r="A18" s="33" t="s">
        <v>90</v>
      </c>
      <c r="B18" s="150">
        <v>200973.5</v>
      </c>
      <c r="C18" s="48">
        <v>9.85</v>
      </c>
      <c r="D18" s="150">
        <v>1838600.5</v>
      </c>
      <c r="E18" s="7"/>
      <c r="F18" s="7"/>
      <c r="G18" s="7"/>
      <c r="H18" s="7"/>
      <c r="I18" s="7"/>
      <c r="J18" s="7"/>
      <c r="K18" s="7"/>
      <c r="L18" s="7"/>
      <c r="M18" s="7"/>
      <c r="N18" s="7"/>
    </row>
    <row r="19" spans="1:14" s="4" customFormat="1" x14ac:dyDescent="0.2">
      <c r="A19" s="33" t="s">
        <v>127</v>
      </c>
      <c r="B19" s="150">
        <v>16705</v>
      </c>
      <c r="C19" s="48">
        <v>7.47</v>
      </c>
      <c r="D19" s="150">
        <v>206896</v>
      </c>
      <c r="E19" s="7"/>
      <c r="F19" s="7"/>
      <c r="G19" s="7"/>
      <c r="H19" s="7"/>
      <c r="I19" s="7"/>
      <c r="J19" s="7"/>
      <c r="K19" s="7"/>
      <c r="L19" s="7"/>
      <c r="M19" s="7"/>
      <c r="N19" s="7"/>
    </row>
    <row r="20" spans="1:14" s="4" customFormat="1" x14ac:dyDescent="0.2">
      <c r="A20" s="33" t="s">
        <v>82</v>
      </c>
      <c r="B20" s="150">
        <v>56858</v>
      </c>
      <c r="C20" s="48">
        <v>18.86</v>
      </c>
      <c r="D20" s="150">
        <v>244618</v>
      </c>
      <c r="E20" s="7"/>
      <c r="F20" s="7"/>
      <c r="G20" s="7"/>
      <c r="H20" s="7"/>
      <c r="I20" s="7"/>
      <c r="J20" s="7"/>
      <c r="K20" s="7"/>
      <c r="L20" s="7"/>
      <c r="M20" s="7"/>
      <c r="N20" s="7"/>
    </row>
    <row r="21" spans="1:14" s="4" customFormat="1" x14ac:dyDescent="0.2">
      <c r="A21" s="33" t="s">
        <v>123</v>
      </c>
      <c r="B21" s="150">
        <v>54998</v>
      </c>
      <c r="C21" s="48">
        <v>11.11</v>
      </c>
      <c r="D21" s="150">
        <v>440056.87</v>
      </c>
      <c r="E21" s="7"/>
      <c r="F21" s="7"/>
      <c r="G21" s="7"/>
      <c r="H21" s="7"/>
      <c r="I21" s="7"/>
      <c r="J21" s="7"/>
      <c r="K21" s="7"/>
      <c r="L21" s="7"/>
      <c r="M21" s="7"/>
      <c r="N21" s="7"/>
    </row>
    <row r="22" spans="1:14" s="4" customFormat="1" x14ac:dyDescent="0.2">
      <c r="A22" s="33" t="s">
        <v>116</v>
      </c>
      <c r="B22" s="150">
        <v>8018.53</v>
      </c>
      <c r="C22" s="48">
        <v>1.05</v>
      </c>
      <c r="D22" s="150">
        <v>756579.47</v>
      </c>
      <c r="E22" s="7"/>
      <c r="F22" s="7"/>
      <c r="G22" s="7"/>
      <c r="H22" s="7"/>
      <c r="I22" s="7"/>
      <c r="J22" s="7"/>
      <c r="K22" s="7"/>
      <c r="L22" s="7"/>
      <c r="M22" s="7"/>
      <c r="N22" s="7"/>
    </row>
    <row r="23" spans="1:14" s="4" customFormat="1" x14ac:dyDescent="0.2">
      <c r="A23" s="33" t="s">
        <v>84</v>
      </c>
      <c r="B23" s="150">
        <v>37393</v>
      </c>
      <c r="C23" s="48">
        <v>7.69</v>
      </c>
      <c r="D23" s="150">
        <v>448627</v>
      </c>
      <c r="E23" s="7"/>
      <c r="F23" s="7"/>
      <c r="G23" s="7"/>
      <c r="H23" s="7"/>
      <c r="I23" s="7"/>
      <c r="J23" s="7"/>
      <c r="K23" s="7"/>
      <c r="L23" s="7"/>
      <c r="M23" s="7"/>
      <c r="N23" s="7"/>
    </row>
    <row r="24" spans="1:14" s="4" customFormat="1" x14ac:dyDescent="0.2">
      <c r="A24" s="33"/>
      <c r="B24" s="47"/>
      <c r="C24" s="48"/>
      <c r="D24" s="47"/>
      <c r="E24" s="3"/>
      <c r="F24" s="7"/>
      <c r="G24" s="3"/>
      <c r="H24" s="7"/>
      <c r="I24" s="3"/>
      <c r="J24" s="7"/>
      <c r="K24" s="3"/>
      <c r="L24" s="7"/>
      <c r="M24" s="3"/>
      <c r="N24" s="7"/>
    </row>
    <row r="25" spans="1:14" s="4" customFormat="1" ht="13.5" thickBot="1" x14ac:dyDescent="0.25">
      <c r="A25" s="242" t="s">
        <v>73</v>
      </c>
      <c r="B25" s="239">
        <v>3376080.71</v>
      </c>
      <c r="C25" s="240">
        <v>12.27</v>
      </c>
      <c r="D25" s="239">
        <v>24149631.559999999</v>
      </c>
      <c r="E25" s="64"/>
      <c r="F25" s="7"/>
      <c r="G25" s="7"/>
      <c r="H25" s="7"/>
      <c r="I25" s="7"/>
      <c r="J25" s="7"/>
      <c r="K25" s="7"/>
      <c r="L25" s="7"/>
      <c r="M25" s="7"/>
      <c r="N25" s="7"/>
    </row>
    <row r="26" spans="1:14" s="4" customFormat="1" ht="17.25" customHeight="1" x14ac:dyDescent="0.2">
      <c r="A26" s="314" t="s">
        <v>128</v>
      </c>
      <c r="B26" s="314"/>
      <c r="C26" s="314"/>
      <c r="D26" s="314"/>
      <c r="E26" s="155"/>
    </row>
    <row r="27" spans="1:14" ht="18" x14ac:dyDescent="0.25">
      <c r="A27" s="23"/>
      <c r="B27" s="23"/>
      <c r="C27" s="23"/>
      <c r="D27" s="23"/>
      <c r="E27" s="23"/>
      <c r="F27" s="24"/>
      <c r="G27" s="24"/>
      <c r="H27" s="24"/>
      <c r="I27" s="24"/>
      <c r="J27" s="24"/>
      <c r="K27" s="24"/>
      <c r="L27" s="24"/>
    </row>
    <row r="29" spans="1:14" ht="15" customHeight="1" x14ac:dyDescent="0.25">
      <c r="A29" s="336" t="s">
        <v>183</v>
      </c>
      <c r="B29" s="336"/>
      <c r="C29" s="336"/>
      <c r="D29" s="336"/>
      <c r="E29" s="336"/>
      <c r="F29" s="144"/>
      <c r="G29" s="144"/>
      <c r="H29" s="145"/>
      <c r="I29" s="145"/>
      <c r="J29" s="145"/>
      <c r="K29" s="145"/>
      <c r="L29" s="145"/>
      <c r="M29" s="145"/>
    </row>
    <row r="30" spans="1:14" ht="13.5" thickBot="1" x14ac:dyDescent="0.25">
      <c r="A30" s="26"/>
      <c r="B30" s="26"/>
      <c r="C30" s="26"/>
      <c r="D30" s="26"/>
      <c r="E30" s="26"/>
      <c r="F30" s="146"/>
      <c r="G30" s="146"/>
    </row>
    <row r="31" spans="1:14" s="4" customFormat="1" ht="12.75" customHeight="1" x14ac:dyDescent="0.2">
      <c r="A31" s="318" t="s">
        <v>72</v>
      </c>
      <c r="B31" s="312" t="s">
        <v>173</v>
      </c>
      <c r="C31" s="312" t="s">
        <v>85</v>
      </c>
      <c r="D31" s="312" t="s">
        <v>174</v>
      </c>
      <c r="E31" s="312" t="s">
        <v>86</v>
      </c>
      <c r="F31" s="65"/>
      <c r="G31" s="147"/>
      <c r="H31" s="3"/>
      <c r="I31" s="3"/>
      <c r="J31" s="3"/>
      <c r="K31" s="3"/>
    </row>
    <row r="32" spans="1:14" s="4" customFormat="1" ht="28.5" customHeight="1" thickBot="1" x14ac:dyDescent="0.25">
      <c r="A32" s="319"/>
      <c r="B32" s="313"/>
      <c r="C32" s="313"/>
      <c r="D32" s="313"/>
      <c r="E32" s="313"/>
      <c r="F32" s="3"/>
      <c r="G32" s="3"/>
      <c r="H32" s="3"/>
      <c r="I32" s="3"/>
      <c r="J32" s="3"/>
      <c r="K32" s="3"/>
    </row>
    <row r="33" spans="1:15" s="4" customFormat="1" x14ac:dyDescent="0.2">
      <c r="A33" s="241" t="s">
        <v>107</v>
      </c>
      <c r="B33" s="148">
        <v>355663</v>
      </c>
      <c r="C33" s="149">
        <v>11.04</v>
      </c>
      <c r="D33" s="148">
        <v>391542</v>
      </c>
      <c r="E33" s="149">
        <v>33.46</v>
      </c>
      <c r="F33" s="7"/>
      <c r="G33" s="7"/>
      <c r="H33" s="7"/>
      <c r="I33" s="7"/>
      <c r="J33" s="7"/>
      <c r="K33" s="7"/>
      <c r="L33" s="7"/>
      <c r="M33" s="7"/>
      <c r="N33" s="7"/>
      <c r="O33" s="7"/>
    </row>
    <row r="34" spans="1:15" s="4" customFormat="1" x14ac:dyDescent="0.2">
      <c r="A34" s="33" t="s">
        <v>175</v>
      </c>
      <c r="B34" s="27"/>
      <c r="C34" s="27"/>
      <c r="D34" s="150">
        <v>79514</v>
      </c>
      <c r="E34" s="48">
        <v>7.6</v>
      </c>
      <c r="F34" s="7"/>
      <c r="G34" s="7"/>
      <c r="H34" s="7"/>
      <c r="I34" s="7"/>
      <c r="J34" s="7"/>
      <c r="K34" s="7"/>
      <c r="L34" s="7"/>
      <c r="M34" s="7"/>
      <c r="N34" s="7"/>
      <c r="O34" s="7"/>
    </row>
    <row r="35" spans="1:15" s="4" customFormat="1" x14ac:dyDescent="0.2">
      <c r="A35" s="33" t="s">
        <v>95</v>
      </c>
      <c r="B35" s="27">
        <v>687</v>
      </c>
      <c r="C35" s="27">
        <v>0.15</v>
      </c>
      <c r="D35" s="150">
        <v>948</v>
      </c>
      <c r="E35" s="48">
        <v>0.86</v>
      </c>
      <c r="F35" s="7"/>
      <c r="G35" s="7"/>
      <c r="H35" s="7"/>
      <c r="I35" s="7"/>
      <c r="J35" s="7"/>
      <c r="K35" s="7"/>
      <c r="L35" s="7"/>
      <c r="M35" s="7"/>
      <c r="N35" s="7"/>
      <c r="O35" s="7"/>
    </row>
    <row r="36" spans="1:15" s="4" customFormat="1" x14ac:dyDescent="0.2">
      <c r="A36" s="33" t="s">
        <v>176</v>
      </c>
      <c r="B36" s="150"/>
      <c r="C36" s="48"/>
      <c r="D36" s="150">
        <v>23769</v>
      </c>
      <c r="E36" s="48">
        <v>9.23</v>
      </c>
      <c r="F36" s="7"/>
      <c r="G36" s="7"/>
      <c r="H36" s="7"/>
      <c r="I36" s="7"/>
      <c r="J36" s="7"/>
      <c r="K36" s="7"/>
      <c r="L36" s="7"/>
      <c r="M36" s="7"/>
      <c r="N36" s="7"/>
      <c r="O36" s="7"/>
    </row>
    <row r="37" spans="1:15" s="4" customFormat="1" x14ac:dyDescent="0.2">
      <c r="A37" s="33" t="s">
        <v>78</v>
      </c>
      <c r="B37" s="150">
        <v>50781</v>
      </c>
      <c r="C37" s="27">
        <v>1.85</v>
      </c>
      <c r="D37" s="150">
        <v>116549</v>
      </c>
      <c r="E37" s="48">
        <v>14.2</v>
      </c>
      <c r="F37" s="7"/>
      <c r="G37" s="7"/>
      <c r="H37" s="7"/>
      <c r="I37" s="7"/>
      <c r="J37" s="7"/>
      <c r="K37" s="7"/>
      <c r="L37" s="7"/>
      <c r="M37" s="7"/>
      <c r="N37" s="7"/>
      <c r="O37" s="7"/>
    </row>
    <row r="38" spans="1:15" s="4" customFormat="1" x14ac:dyDescent="0.2">
      <c r="A38" s="33" t="s">
        <v>79</v>
      </c>
      <c r="B38" s="150">
        <v>118284.5</v>
      </c>
      <c r="C38" s="48">
        <v>3.82</v>
      </c>
      <c r="D38" s="150">
        <v>733871.9</v>
      </c>
      <c r="E38" s="48">
        <v>42.81</v>
      </c>
      <c r="F38" s="7"/>
      <c r="G38" s="7"/>
      <c r="H38" s="7"/>
      <c r="I38" s="7"/>
      <c r="J38" s="7"/>
      <c r="K38" s="7"/>
      <c r="L38" s="7"/>
      <c r="M38" s="7"/>
      <c r="N38" s="7"/>
      <c r="O38" s="7"/>
    </row>
    <row r="39" spans="1:15" s="4" customFormat="1" x14ac:dyDescent="0.2">
      <c r="A39" s="33" t="s">
        <v>80</v>
      </c>
      <c r="B39" s="27">
        <v>418055.8</v>
      </c>
      <c r="C39" s="27">
        <v>28.15</v>
      </c>
      <c r="D39" s="150">
        <v>346839.21</v>
      </c>
      <c r="E39" s="48">
        <v>77.900000000000006</v>
      </c>
      <c r="F39" s="7"/>
      <c r="G39" s="7"/>
      <c r="H39" s="7"/>
      <c r="I39" s="7"/>
      <c r="J39" s="7"/>
      <c r="K39" s="7"/>
      <c r="L39" s="7"/>
      <c r="M39" s="7"/>
      <c r="N39" s="7"/>
      <c r="O39" s="7"/>
    </row>
    <row r="40" spans="1:15" s="4" customFormat="1" x14ac:dyDescent="0.2">
      <c r="A40" s="33" t="s">
        <v>200</v>
      </c>
      <c r="B40" s="150">
        <v>28114</v>
      </c>
      <c r="C40" s="48">
        <v>9.02</v>
      </c>
      <c r="D40" s="150">
        <v>41922.94</v>
      </c>
      <c r="E40" s="48">
        <v>38.630000000000003</v>
      </c>
      <c r="F40" s="7"/>
      <c r="G40" s="7"/>
      <c r="H40" s="7"/>
      <c r="I40" s="7"/>
      <c r="J40" s="7"/>
      <c r="K40" s="7"/>
      <c r="L40" s="7"/>
      <c r="M40" s="7"/>
      <c r="N40" s="7"/>
      <c r="O40" s="7"/>
    </row>
    <row r="41" spans="1:15" s="4" customFormat="1" x14ac:dyDescent="0.2">
      <c r="A41" s="33" t="s">
        <v>81</v>
      </c>
      <c r="B41" s="150">
        <v>2868.97</v>
      </c>
      <c r="C41" s="48">
        <v>1.8</v>
      </c>
      <c r="D41" s="150">
        <v>250401.57</v>
      </c>
      <c r="E41" s="48">
        <v>58.64</v>
      </c>
      <c r="F41" s="7"/>
      <c r="G41" s="7"/>
      <c r="H41" s="7"/>
      <c r="I41" s="7"/>
      <c r="J41" s="7"/>
      <c r="K41" s="7"/>
      <c r="L41" s="7"/>
      <c r="M41" s="7"/>
      <c r="N41" s="7"/>
      <c r="O41" s="7"/>
    </row>
    <row r="42" spans="1:15" s="4" customFormat="1" x14ac:dyDescent="0.2">
      <c r="A42" s="33" t="s">
        <v>112</v>
      </c>
      <c r="B42" s="150"/>
      <c r="C42" s="48"/>
      <c r="D42" s="150">
        <v>19600</v>
      </c>
      <c r="E42" s="48">
        <v>4.8600000000000003</v>
      </c>
      <c r="F42" s="7"/>
      <c r="G42" s="7"/>
      <c r="H42" s="7"/>
      <c r="I42" s="7"/>
      <c r="J42" s="7"/>
      <c r="K42" s="7"/>
      <c r="L42" s="7"/>
      <c r="M42" s="7"/>
      <c r="N42" s="7"/>
      <c r="O42" s="7"/>
    </row>
    <row r="43" spans="1:15" s="4" customFormat="1" x14ac:dyDescent="0.2">
      <c r="A43" s="33" t="s">
        <v>94</v>
      </c>
      <c r="B43" s="150"/>
      <c r="C43" s="48"/>
      <c r="D43" s="150">
        <v>21722.6</v>
      </c>
      <c r="E43" s="48">
        <v>11.82</v>
      </c>
      <c r="F43" s="7"/>
      <c r="G43" s="7"/>
      <c r="H43" s="7"/>
      <c r="I43" s="7"/>
      <c r="J43" s="7"/>
      <c r="K43" s="7"/>
      <c r="L43" s="7"/>
      <c r="M43" s="7"/>
      <c r="N43" s="7"/>
      <c r="O43" s="7"/>
    </row>
    <row r="44" spans="1:15" s="4" customFormat="1" x14ac:dyDescent="0.2">
      <c r="A44" s="33" t="s">
        <v>90</v>
      </c>
      <c r="B44" s="150">
        <v>185613.2</v>
      </c>
      <c r="C44" s="48">
        <v>9.31</v>
      </c>
      <c r="D44" s="150">
        <v>15360.6</v>
      </c>
      <c r="E44" s="48">
        <v>33.85</v>
      </c>
      <c r="F44" s="7"/>
      <c r="G44" s="7"/>
      <c r="H44" s="7"/>
      <c r="I44" s="7"/>
      <c r="J44" s="7"/>
      <c r="K44" s="7"/>
      <c r="L44" s="7"/>
      <c r="M44" s="7"/>
      <c r="N44" s="7"/>
      <c r="O44" s="7"/>
    </row>
    <row r="45" spans="1:15" s="4" customFormat="1" x14ac:dyDescent="0.2">
      <c r="A45" s="33" t="s">
        <v>114</v>
      </c>
      <c r="B45" s="27">
        <v>7458</v>
      </c>
      <c r="C45" s="27">
        <v>3.51</v>
      </c>
      <c r="D45" s="151">
        <v>9247</v>
      </c>
      <c r="E45" s="48">
        <v>81.09</v>
      </c>
      <c r="F45" s="7"/>
      <c r="G45" s="7"/>
      <c r="H45" s="7"/>
      <c r="I45" s="7"/>
      <c r="J45" s="7"/>
      <c r="K45" s="7"/>
      <c r="L45" s="7"/>
      <c r="M45" s="7"/>
      <c r="N45" s="7"/>
      <c r="O45" s="7"/>
    </row>
    <row r="46" spans="1:15" s="4" customFormat="1" x14ac:dyDescent="0.2">
      <c r="A46" s="33" t="s">
        <v>82</v>
      </c>
      <c r="B46" s="27">
        <v>328</v>
      </c>
      <c r="C46" s="27">
        <v>0.32</v>
      </c>
      <c r="D46" s="150">
        <v>56530</v>
      </c>
      <c r="E46" s="48">
        <v>28.29</v>
      </c>
      <c r="F46" s="7"/>
      <c r="G46" s="7"/>
      <c r="H46" s="7"/>
      <c r="I46" s="7"/>
      <c r="J46" s="7"/>
      <c r="K46" s="7"/>
      <c r="L46" s="7"/>
      <c r="M46" s="7"/>
      <c r="N46" s="7"/>
      <c r="O46" s="7"/>
    </row>
    <row r="47" spans="1:15" s="4" customFormat="1" x14ac:dyDescent="0.2">
      <c r="A47" s="33" t="s">
        <v>115</v>
      </c>
      <c r="B47" s="27">
        <v>11442</v>
      </c>
      <c r="C47" s="27">
        <v>4.26</v>
      </c>
      <c r="D47" s="150">
        <v>43556</v>
      </c>
      <c r="E47" s="48">
        <v>19.23</v>
      </c>
      <c r="F47" s="7"/>
      <c r="G47" s="7"/>
      <c r="H47" s="7"/>
      <c r="I47" s="7"/>
      <c r="J47" s="7"/>
      <c r="K47" s="7"/>
      <c r="L47" s="7"/>
      <c r="M47" s="7"/>
      <c r="N47" s="7"/>
      <c r="O47" s="7"/>
    </row>
    <row r="48" spans="1:15" s="4" customFormat="1" x14ac:dyDescent="0.2">
      <c r="A48" s="33" t="s">
        <v>105</v>
      </c>
      <c r="B48" s="150">
        <v>3446</v>
      </c>
      <c r="C48" s="48">
        <v>0.82</v>
      </c>
      <c r="D48" s="150">
        <v>4572</v>
      </c>
      <c r="E48" s="48">
        <v>1.33</v>
      </c>
      <c r="F48" s="7"/>
      <c r="G48" s="7"/>
      <c r="H48" s="7"/>
      <c r="I48" s="7"/>
      <c r="J48" s="7"/>
      <c r="K48" s="7"/>
      <c r="L48" s="7"/>
      <c r="M48" s="7"/>
      <c r="N48" s="7"/>
      <c r="O48" s="7"/>
    </row>
    <row r="49" spans="1:15" s="4" customFormat="1" x14ac:dyDescent="0.2">
      <c r="A49" s="33" t="s">
        <v>84</v>
      </c>
      <c r="B49" s="27">
        <v>25052</v>
      </c>
      <c r="C49" s="27">
        <v>7.31</v>
      </c>
      <c r="D49" s="151">
        <v>12341</v>
      </c>
      <c r="E49" s="48">
        <v>8.61</v>
      </c>
      <c r="F49" s="7"/>
      <c r="G49" s="7"/>
      <c r="H49" s="7"/>
      <c r="I49" s="7"/>
      <c r="J49" s="7"/>
      <c r="K49" s="7"/>
      <c r="L49" s="7"/>
      <c r="M49" s="7"/>
      <c r="N49" s="7"/>
      <c r="O49" s="7"/>
    </row>
    <row r="50" spans="1:15" s="4" customFormat="1" x14ac:dyDescent="0.2">
      <c r="A50" s="33"/>
      <c r="B50" s="47"/>
      <c r="C50" s="48"/>
      <c r="D50" s="47"/>
      <c r="E50" s="48"/>
      <c r="F50" s="3"/>
      <c r="G50" s="7"/>
      <c r="H50" s="7"/>
      <c r="I50" s="7"/>
      <c r="J50" s="3"/>
      <c r="K50" s="7"/>
      <c r="L50" s="3"/>
      <c r="M50" s="7"/>
      <c r="N50" s="3"/>
      <c r="O50" s="7"/>
    </row>
    <row r="51" spans="1:15" s="4" customFormat="1" ht="13.5" thickBot="1" x14ac:dyDescent="0.25">
      <c r="A51" s="242" t="s">
        <v>73</v>
      </c>
      <c r="B51" s="239">
        <v>1207793.47</v>
      </c>
      <c r="C51" s="240">
        <v>6.08</v>
      </c>
      <c r="D51" s="239">
        <v>2168286.8200000003</v>
      </c>
      <c r="E51" s="240">
        <v>28.32</v>
      </c>
      <c r="F51" s="64"/>
      <c r="G51" s="7"/>
      <c r="H51" s="7"/>
      <c r="I51" s="7"/>
      <c r="J51" s="7"/>
      <c r="K51" s="7"/>
      <c r="L51" s="7"/>
      <c r="M51" s="7"/>
      <c r="N51" s="7"/>
      <c r="O51" s="7"/>
    </row>
    <row r="52" spans="1:15" s="4" customFormat="1" ht="17.25" customHeight="1" x14ac:dyDescent="0.2">
      <c r="A52" s="314" t="s">
        <v>210</v>
      </c>
      <c r="B52" s="314"/>
      <c r="C52" s="314"/>
      <c r="D52" s="314"/>
      <c r="E52" s="28"/>
      <c r="F52" s="152"/>
      <c r="G52" s="152"/>
    </row>
    <row r="55" spans="1:15" s="2" customFormat="1" ht="15" customHeight="1" x14ac:dyDescent="0.25">
      <c r="A55" s="320" t="s">
        <v>66</v>
      </c>
      <c r="B55" s="320"/>
      <c r="C55" s="320"/>
      <c r="D55" s="76"/>
      <c r="E55" s="76"/>
    </row>
    <row r="56" spans="1:15" ht="13.5" thickBot="1" x14ac:dyDescent="0.25"/>
    <row r="57" spans="1:15" ht="77.25" thickBot="1" x14ac:dyDescent="0.25">
      <c r="A57" s="243" t="s">
        <v>87</v>
      </c>
      <c r="B57" s="8" t="s">
        <v>177</v>
      </c>
      <c r="C57" s="8" t="s">
        <v>178</v>
      </c>
    </row>
    <row r="58" spans="1:15" x14ac:dyDescent="0.2">
      <c r="A58" s="33" t="s">
        <v>165</v>
      </c>
      <c r="B58" s="34">
        <v>77914</v>
      </c>
      <c r="C58" s="34">
        <v>155658</v>
      </c>
    </row>
    <row r="59" spans="1:15" x14ac:dyDescent="0.2">
      <c r="A59" s="33" t="s">
        <v>156</v>
      </c>
      <c r="B59" s="34">
        <v>333</v>
      </c>
      <c r="C59" s="34">
        <v>78</v>
      </c>
    </row>
    <row r="60" spans="1:15" x14ac:dyDescent="0.2">
      <c r="A60" s="33" t="s">
        <v>164</v>
      </c>
      <c r="B60" s="34">
        <v>1635</v>
      </c>
      <c r="C60" s="160" t="s">
        <v>166</v>
      </c>
    </row>
    <row r="61" spans="1:15" x14ac:dyDescent="0.2">
      <c r="A61" s="33" t="s">
        <v>153</v>
      </c>
      <c r="B61" s="158" t="s">
        <v>166</v>
      </c>
      <c r="C61" s="34">
        <v>22556</v>
      </c>
    </row>
    <row r="62" spans="1:15" x14ac:dyDescent="0.2">
      <c r="A62" s="33" t="s">
        <v>160</v>
      </c>
      <c r="B62" s="158" t="s">
        <v>166</v>
      </c>
      <c r="C62" s="160" t="s">
        <v>166</v>
      </c>
    </row>
    <row r="63" spans="1:15" x14ac:dyDescent="0.2">
      <c r="A63" s="33" t="s">
        <v>159</v>
      </c>
      <c r="B63" s="34">
        <v>10654</v>
      </c>
      <c r="C63" s="34">
        <v>460506</v>
      </c>
    </row>
    <row r="64" spans="1:15" x14ac:dyDescent="0.2">
      <c r="A64" s="33" t="s">
        <v>157</v>
      </c>
      <c r="B64" s="159"/>
      <c r="C64" s="34">
        <v>74544</v>
      </c>
    </row>
    <row r="65" spans="1:3" x14ac:dyDescent="0.2">
      <c r="A65" s="33" t="s">
        <v>201</v>
      </c>
      <c r="B65" s="158" t="s">
        <v>166</v>
      </c>
      <c r="C65" s="160" t="s">
        <v>166</v>
      </c>
    </row>
    <row r="66" spans="1:3" x14ac:dyDescent="0.2">
      <c r="A66" s="33" t="s">
        <v>202</v>
      </c>
      <c r="B66" s="34">
        <v>13577</v>
      </c>
      <c r="C66" s="34">
        <v>136394</v>
      </c>
    </row>
    <row r="67" spans="1:3" x14ac:dyDescent="0.2">
      <c r="A67" s="33" t="s">
        <v>161</v>
      </c>
      <c r="B67" s="34">
        <v>1075</v>
      </c>
      <c r="C67" s="34">
        <v>1218.75</v>
      </c>
    </row>
    <row r="68" spans="1:3" x14ac:dyDescent="0.2">
      <c r="A68" s="33" t="s">
        <v>163</v>
      </c>
      <c r="B68" s="158">
        <v>268</v>
      </c>
      <c r="C68" s="160">
        <v>222</v>
      </c>
    </row>
    <row r="69" spans="1:3" x14ac:dyDescent="0.2">
      <c r="A69" s="33" t="s">
        <v>151</v>
      </c>
      <c r="B69" s="234" t="s">
        <v>166</v>
      </c>
      <c r="C69" s="34">
        <v>115737.61</v>
      </c>
    </row>
    <row r="70" spans="1:3" x14ac:dyDescent="0.2">
      <c r="A70" s="33" t="s">
        <v>158</v>
      </c>
      <c r="B70" s="158" t="s">
        <v>166</v>
      </c>
      <c r="C70" s="160" t="s">
        <v>166</v>
      </c>
    </row>
    <row r="71" spans="1:3" x14ac:dyDescent="0.2">
      <c r="A71" s="33" t="s">
        <v>155</v>
      </c>
      <c r="B71" s="158" t="s">
        <v>166</v>
      </c>
      <c r="C71" s="34">
        <v>47861</v>
      </c>
    </row>
    <row r="72" spans="1:3" x14ac:dyDescent="0.2">
      <c r="A72" s="33" t="s">
        <v>154</v>
      </c>
      <c r="B72" s="158" t="s">
        <v>166</v>
      </c>
      <c r="C72" s="34">
        <v>53790</v>
      </c>
    </row>
    <row r="73" spans="1:3" x14ac:dyDescent="0.2">
      <c r="A73" s="33" t="s">
        <v>152</v>
      </c>
      <c r="B73" s="158" t="s">
        <v>166</v>
      </c>
      <c r="C73" s="34">
        <v>6193</v>
      </c>
    </row>
    <row r="74" spans="1:3" x14ac:dyDescent="0.2">
      <c r="A74" s="33" t="s">
        <v>162</v>
      </c>
      <c r="B74" s="159">
        <v>10070</v>
      </c>
      <c r="C74" s="34">
        <v>10070</v>
      </c>
    </row>
    <row r="75" spans="1:3" x14ac:dyDescent="0.2">
      <c r="A75" s="33"/>
      <c r="B75" s="34"/>
      <c r="C75" s="34"/>
    </row>
    <row r="76" spans="1:3" ht="13.5" thickBot="1" x14ac:dyDescent="0.25">
      <c r="A76" s="242" t="s">
        <v>73</v>
      </c>
      <c r="B76" s="244">
        <v>35644</v>
      </c>
      <c r="C76" s="244">
        <v>929092.36</v>
      </c>
    </row>
    <row r="79" spans="1:3" s="2" customFormat="1" ht="15" x14ac:dyDescent="0.25">
      <c r="A79" s="321" t="s">
        <v>69</v>
      </c>
      <c r="B79" s="321"/>
      <c r="C79" s="321"/>
    </row>
    <row r="80" spans="1:3" ht="13.5" thickBot="1" x14ac:dyDescent="0.25"/>
    <row r="81" spans="1:3" ht="90" thickBot="1" x14ac:dyDescent="0.25">
      <c r="A81" s="243" t="s">
        <v>87</v>
      </c>
      <c r="B81" s="157" t="s">
        <v>179</v>
      </c>
      <c r="C81" s="8" t="s">
        <v>150</v>
      </c>
    </row>
    <row r="82" spans="1:3" x14ac:dyDescent="0.2">
      <c r="A82" s="33" t="s">
        <v>165</v>
      </c>
      <c r="B82" s="161">
        <v>4</v>
      </c>
      <c r="C82" s="163">
        <v>7</v>
      </c>
    </row>
    <row r="83" spans="1:3" x14ac:dyDescent="0.2">
      <c r="A83" s="33" t="s">
        <v>156</v>
      </c>
      <c r="B83" s="162">
        <v>1</v>
      </c>
      <c r="C83" s="164">
        <v>3</v>
      </c>
    </row>
    <row r="84" spans="1:3" x14ac:dyDescent="0.2">
      <c r="A84" s="33" t="s">
        <v>164</v>
      </c>
      <c r="B84" s="162">
        <v>4</v>
      </c>
      <c r="C84" s="160" t="s">
        <v>166</v>
      </c>
    </row>
    <row r="85" spans="1:3" x14ac:dyDescent="0.2">
      <c r="A85" s="33" t="s">
        <v>153</v>
      </c>
      <c r="B85" s="161"/>
      <c r="C85" s="163">
        <v>13</v>
      </c>
    </row>
    <row r="86" spans="1:3" x14ac:dyDescent="0.2">
      <c r="A86" s="33" t="s">
        <v>160</v>
      </c>
      <c r="B86" s="161">
        <v>1</v>
      </c>
      <c r="C86" s="163">
        <v>4</v>
      </c>
    </row>
    <row r="87" spans="1:3" x14ac:dyDescent="0.2">
      <c r="A87" s="33" t="s">
        <v>159</v>
      </c>
      <c r="B87" s="162">
        <v>3</v>
      </c>
      <c r="C87" s="164">
        <v>24</v>
      </c>
    </row>
    <row r="88" spans="1:3" x14ac:dyDescent="0.2">
      <c r="A88" s="33" t="s">
        <v>157</v>
      </c>
      <c r="B88" s="161">
        <v>36</v>
      </c>
      <c r="C88" s="163">
        <v>19</v>
      </c>
    </row>
    <row r="89" spans="1:3" x14ac:dyDescent="0.2">
      <c r="A89" s="33" t="s">
        <v>201</v>
      </c>
      <c r="B89" s="161">
        <v>33</v>
      </c>
      <c r="C89" s="163">
        <v>9</v>
      </c>
    </row>
    <row r="90" spans="1:3" x14ac:dyDescent="0.2">
      <c r="A90" s="33" t="s">
        <v>202</v>
      </c>
      <c r="B90" s="161">
        <v>7</v>
      </c>
      <c r="C90" s="163">
        <v>17</v>
      </c>
    </row>
    <row r="91" spans="1:3" x14ac:dyDescent="0.2">
      <c r="A91" s="33" t="s">
        <v>161</v>
      </c>
      <c r="B91" s="161">
        <v>14</v>
      </c>
      <c r="C91" s="163">
        <v>2</v>
      </c>
    </row>
    <row r="92" spans="1:3" x14ac:dyDescent="0.2">
      <c r="A92" s="33" t="s">
        <v>163</v>
      </c>
      <c r="B92" s="161">
        <v>2</v>
      </c>
      <c r="C92" s="163" t="s">
        <v>166</v>
      </c>
    </row>
    <row r="93" spans="1:3" x14ac:dyDescent="0.2">
      <c r="A93" s="33" t="s">
        <v>151</v>
      </c>
      <c r="B93" s="161">
        <v>23</v>
      </c>
      <c r="C93" s="163">
        <v>15</v>
      </c>
    </row>
    <row r="94" spans="1:3" x14ac:dyDescent="0.2">
      <c r="A94" s="33" t="s">
        <v>203</v>
      </c>
      <c r="B94" s="161">
        <v>6</v>
      </c>
      <c r="C94" s="163"/>
    </row>
    <row r="95" spans="1:3" x14ac:dyDescent="0.2">
      <c r="A95" s="33" t="s">
        <v>155</v>
      </c>
      <c r="B95" s="161">
        <v>1</v>
      </c>
      <c r="C95" s="163">
        <v>5</v>
      </c>
    </row>
    <row r="96" spans="1:3" x14ac:dyDescent="0.2">
      <c r="A96" s="33" t="s">
        <v>154</v>
      </c>
      <c r="B96" s="161">
        <v>15</v>
      </c>
      <c r="C96" s="163">
        <v>19</v>
      </c>
    </row>
    <row r="97" spans="1:3" x14ac:dyDescent="0.2">
      <c r="A97" s="33" t="s">
        <v>152</v>
      </c>
      <c r="B97" s="161">
        <v>1</v>
      </c>
      <c r="C97" s="160" t="s">
        <v>166</v>
      </c>
    </row>
    <row r="98" spans="1:3" x14ac:dyDescent="0.2">
      <c r="A98" s="33" t="s">
        <v>162</v>
      </c>
      <c r="B98" s="160" t="s">
        <v>166</v>
      </c>
      <c r="C98" s="160" t="s">
        <v>166</v>
      </c>
    </row>
    <row r="99" spans="1:3" x14ac:dyDescent="0.2">
      <c r="A99" s="245" t="s">
        <v>134</v>
      </c>
      <c r="B99" s="160" t="s">
        <v>166</v>
      </c>
      <c r="C99" s="165">
        <v>9</v>
      </c>
    </row>
    <row r="100" spans="1:3" x14ac:dyDescent="0.2">
      <c r="A100" s="33"/>
      <c r="B100" s="161"/>
      <c r="C100" s="163"/>
    </row>
    <row r="101" spans="1:3" ht="13.5" thickBot="1" x14ac:dyDescent="0.25">
      <c r="A101" s="242" t="s">
        <v>73</v>
      </c>
      <c r="B101" s="246">
        <v>46</v>
      </c>
      <c r="C101" s="247">
        <v>48</v>
      </c>
    </row>
    <row r="102" spans="1:3" ht="13.5" thickBot="1" x14ac:dyDescent="0.25"/>
    <row r="103" spans="1:3" ht="39" thickBot="1" x14ac:dyDescent="0.25">
      <c r="A103" s="248" t="s">
        <v>135</v>
      </c>
      <c r="B103" s="166" t="s">
        <v>136</v>
      </c>
    </row>
    <row r="104" spans="1:3" x14ac:dyDescent="0.2">
      <c r="A104" s="249" t="s">
        <v>137</v>
      </c>
      <c r="B104" s="167">
        <v>169</v>
      </c>
    </row>
    <row r="105" spans="1:3" x14ac:dyDescent="0.2">
      <c r="A105" s="250" t="s">
        <v>138</v>
      </c>
      <c r="B105" s="168">
        <v>31</v>
      </c>
    </row>
    <row r="106" spans="1:3" x14ac:dyDescent="0.2">
      <c r="A106" s="250" t="s">
        <v>139</v>
      </c>
      <c r="B106" s="168">
        <v>100</v>
      </c>
    </row>
    <row r="107" spans="1:3" x14ac:dyDescent="0.2">
      <c r="A107" s="250" t="s">
        <v>140</v>
      </c>
      <c r="B107" s="168">
        <v>11</v>
      </c>
    </row>
    <row r="108" spans="1:3" x14ac:dyDescent="0.2">
      <c r="A108" s="250" t="s">
        <v>141</v>
      </c>
      <c r="B108" s="168">
        <v>32</v>
      </c>
    </row>
    <row r="109" spans="1:3" x14ac:dyDescent="0.2">
      <c r="A109" s="250"/>
      <c r="B109" s="168"/>
    </row>
    <row r="110" spans="1:3" ht="15.75" thickBot="1" x14ac:dyDescent="0.3">
      <c r="A110" s="251" t="s">
        <v>73</v>
      </c>
      <c r="B110" s="252">
        <v>343</v>
      </c>
    </row>
    <row r="111" spans="1:3" ht="13.5" thickBot="1" x14ac:dyDescent="0.25"/>
    <row r="112" spans="1:3" ht="26.25" thickBot="1" x14ac:dyDescent="0.25">
      <c r="A112" s="248" t="s">
        <v>133</v>
      </c>
      <c r="B112" s="166" t="s">
        <v>142</v>
      </c>
    </row>
    <row r="113" spans="1:2" x14ac:dyDescent="0.2">
      <c r="A113" s="253" t="s">
        <v>143</v>
      </c>
      <c r="B113" s="169">
        <v>2</v>
      </c>
    </row>
    <row r="114" spans="1:2" x14ac:dyDescent="0.2">
      <c r="A114" s="254" t="s">
        <v>144</v>
      </c>
      <c r="B114" s="170">
        <v>11</v>
      </c>
    </row>
    <row r="115" spans="1:2" x14ac:dyDescent="0.2">
      <c r="A115" s="254" t="s">
        <v>145</v>
      </c>
      <c r="B115" s="170">
        <v>1</v>
      </c>
    </row>
    <row r="116" spans="1:2" x14ac:dyDescent="0.2">
      <c r="A116" s="255" t="s">
        <v>146</v>
      </c>
      <c r="B116" s="170">
        <v>94</v>
      </c>
    </row>
    <row r="117" spans="1:2" x14ac:dyDescent="0.2">
      <c r="A117" s="254" t="s">
        <v>89</v>
      </c>
      <c r="B117" s="170">
        <v>1</v>
      </c>
    </row>
    <row r="118" spans="1:2" x14ac:dyDescent="0.2">
      <c r="A118" s="254" t="s">
        <v>147</v>
      </c>
      <c r="B118" s="170">
        <v>5</v>
      </c>
    </row>
    <row r="119" spans="1:2" x14ac:dyDescent="0.2">
      <c r="A119" s="255" t="s">
        <v>180</v>
      </c>
      <c r="B119" s="170">
        <v>20</v>
      </c>
    </row>
    <row r="120" spans="1:2" x14ac:dyDescent="0.2">
      <c r="A120" s="254" t="s">
        <v>148</v>
      </c>
      <c r="B120" s="170">
        <v>5</v>
      </c>
    </row>
    <row r="121" spans="1:2" x14ac:dyDescent="0.2">
      <c r="A121" s="254" t="s">
        <v>149</v>
      </c>
      <c r="B121" s="170">
        <v>3</v>
      </c>
    </row>
    <row r="122" spans="1:2" x14ac:dyDescent="0.2">
      <c r="A122" s="255" t="s">
        <v>181</v>
      </c>
      <c r="B122" s="170">
        <v>6</v>
      </c>
    </row>
    <row r="123" spans="1:2" x14ac:dyDescent="0.2">
      <c r="A123" s="255" t="s">
        <v>106</v>
      </c>
      <c r="B123" s="170">
        <v>3</v>
      </c>
    </row>
    <row r="124" spans="1:2" x14ac:dyDescent="0.2">
      <c r="A124" s="255"/>
      <c r="B124" s="170"/>
    </row>
    <row r="125" spans="1:2" ht="15.75" thickBot="1" x14ac:dyDescent="0.3">
      <c r="A125" s="251" t="s">
        <v>73</v>
      </c>
      <c r="B125" s="252">
        <v>151</v>
      </c>
    </row>
  </sheetData>
  <mergeCells count="17">
    <mergeCell ref="A55:C55"/>
    <mergeCell ref="A79:C79"/>
    <mergeCell ref="A5:A6"/>
    <mergeCell ref="B5:B6"/>
    <mergeCell ref="C5:C6"/>
    <mergeCell ref="A1:E1"/>
    <mergeCell ref="A29:E29"/>
    <mergeCell ref="A52:D52"/>
    <mergeCell ref="A31:A32"/>
    <mergeCell ref="B31:B32"/>
    <mergeCell ref="C31:C32"/>
    <mergeCell ref="D31:D32"/>
    <mergeCell ref="E31:E32"/>
    <mergeCell ref="A4:E4"/>
    <mergeCell ref="A26:D26"/>
    <mergeCell ref="A3:D3"/>
    <mergeCell ref="D5:D6"/>
  </mergeCells>
  <phoneticPr fontId="2" type="noConversion"/>
  <printOptions horizontalCentered="1"/>
  <pageMargins left="0.78740157480314965" right="0.78740157480314965" top="0.59055118110236227" bottom="0.98425196850393704" header="0" footer="0"/>
  <pageSetup paperSize="9" scale="40" orientation="portrait" horizontalDpi="300" verticalDpi="300" r:id="rId1"/>
  <headerFooter alignWithMargins="0"/>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V130"/>
  <sheetViews>
    <sheetView view="pageBreakPreview" zoomScale="60" zoomScaleNormal="75" workbookViewId="0">
      <selection activeCell="B43" sqref="B43:B44"/>
    </sheetView>
  </sheetViews>
  <sheetFormatPr baseColWidth="10" defaultRowHeight="12.75" x14ac:dyDescent="0.2"/>
  <cols>
    <col min="1" max="1" width="32.85546875" style="30" customWidth="1"/>
    <col min="2" max="3" width="19.42578125" style="30" customWidth="1"/>
    <col min="4" max="5" width="17.5703125" style="30" customWidth="1"/>
    <col min="6" max="16384" width="11.42578125" style="30"/>
  </cols>
  <sheetData>
    <row r="2" spans="1:14" ht="18" x14ac:dyDescent="0.25">
      <c r="A2" s="340" t="s">
        <v>167</v>
      </c>
      <c r="B2" s="340"/>
      <c r="C2" s="340"/>
      <c r="D2" s="340"/>
      <c r="E2" s="340"/>
      <c r="F2" s="29"/>
      <c r="G2" s="29"/>
      <c r="H2" s="29"/>
      <c r="I2" s="29"/>
      <c r="J2" s="29"/>
    </row>
    <row r="4" spans="1:14" ht="15" customHeight="1" x14ac:dyDescent="0.25">
      <c r="A4" s="343" t="s">
        <v>189</v>
      </c>
      <c r="B4" s="343"/>
      <c r="C4" s="343"/>
      <c r="D4" s="343"/>
      <c r="E4" s="174"/>
      <c r="F4" s="171"/>
      <c r="G4" s="171"/>
      <c r="H4" s="171"/>
      <c r="I4" s="171"/>
      <c r="J4" s="171"/>
      <c r="K4" s="171"/>
    </row>
    <row r="5" spans="1:14" ht="13.5" thickBot="1" x14ac:dyDescent="0.25">
      <c r="A5" s="341"/>
      <c r="B5" s="341"/>
      <c r="C5" s="341"/>
      <c r="D5" s="341"/>
      <c r="E5" s="342"/>
    </row>
    <row r="6" spans="1:14" s="4" customFormat="1" ht="12.75" customHeight="1" x14ac:dyDescent="0.2">
      <c r="A6" s="318" t="s">
        <v>72</v>
      </c>
      <c r="B6" s="312" t="s">
        <v>130</v>
      </c>
      <c r="C6" s="312" t="s">
        <v>76</v>
      </c>
      <c r="D6" s="312" t="s">
        <v>131</v>
      </c>
      <c r="E6" s="65"/>
      <c r="F6" s="3"/>
      <c r="G6" s="3"/>
      <c r="H6" s="3"/>
      <c r="I6" s="3"/>
      <c r="J6" s="3"/>
    </row>
    <row r="7" spans="1:14" s="4" customFormat="1" ht="28.5" customHeight="1" thickBot="1" x14ac:dyDescent="0.25">
      <c r="A7" s="319"/>
      <c r="B7" s="313"/>
      <c r="C7" s="313"/>
      <c r="D7" s="313"/>
      <c r="E7" s="3"/>
      <c r="F7" s="3"/>
      <c r="G7" s="3"/>
      <c r="H7" s="3"/>
      <c r="I7" s="3"/>
      <c r="J7" s="3"/>
    </row>
    <row r="8" spans="1:14" s="4" customFormat="1" x14ac:dyDescent="0.2">
      <c r="A8" s="31" t="s">
        <v>74</v>
      </c>
      <c r="B8" s="119">
        <v>919844.62</v>
      </c>
      <c r="C8" s="120">
        <v>20.94</v>
      </c>
      <c r="D8" s="172">
        <v>3471955.41</v>
      </c>
      <c r="E8" s="7"/>
      <c r="F8" s="7"/>
      <c r="G8" s="7"/>
      <c r="H8" s="7"/>
      <c r="I8" s="7"/>
      <c r="J8" s="7"/>
      <c r="K8" s="7"/>
      <c r="L8" s="7"/>
      <c r="M8" s="7"/>
      <c r="N8" s="7"/>
    </row>
    <row r="9" spans="1:14" s="4" customFormat="1" x14ac:dyDescent="0.2">
      <c r="A9" s="32" t="s">
        <v>170</v>
      </c>
      <c r="B9" s="122">
        <v>79514</v>
      </c>
      <c r="C9" s="123">
        <v>3.05</v>
      </c>
      <c r="D9" s="173">
        <v>2528798</v>
      </c>
      <c r="E9" s="7"/>
      <c r="F9" s="7"/>
      <c r="G9" s="7"/>
      <c r="H9" s="7"/>
      <c r="I9" s="7"/>
      <c r="J9" s="7"/>
      <c r="K9" s="7"/>
      <c r="L9" s="7"/>
      <c r="M9" s="7"/>
      <c r="N9" s="7"/>
    </row>
    <row r="10" spans="1:14" s="4" customFormat="1" x14ac:dyDescent="0.2">
      <c r="A10" s="32" t="s">
        <v>171</v>
      </c>
      <c r="B10" s="122">
        <v>1650</v>
      </c>
      <c r="C10" s="123">
        <v>0.28999999999999998</v>
      </c>
      <c r="D10" s="173">
        <v>561995.14</v>
      </c>
      <c r="E10" s="7"/>
      <c r="F10" s="7"/>
      <c r="G10" s="7"/>
      <c r="H10" s="7"/>
      <c r="I10" s="7"/>
      <c r="J10" s="7"/>
      <c r="K10" s="7"/>
      <c r="L10" s="7"/>
      <c r="M10" s="7"/>
      <c r="N10" s="7"/>
    </row>
    <row r="11" spans="1:14" s="4" customFormat="1" x14ac:dyDescent="0.2">
      <c r="A11" s="32" t="s">
        <v>77</v>
      </c>
      <c r="B11" s="122">
        <v>19728.400000000001</v>
      </c>
      <c r="C11" s="123">
        <v>5.49</v>
      </c>
      <c r="D11" s="173">
        <v>339730.82999999996</v>
      </c>
      <c r="E11" s="7"/>
      <c r="F11" s="7"/>
      <c r="G11" s="7"/>
      <c r="H11" s="7"/>
      <c r="I11" s="7"/>
      <c r="J11" s="7"/>
      <c r="K11" s="7"/>
      <c r="L11" s="7"/>
      <c r="M11" s="7"/>
      <c r="N11" s="7"/>
    </row>
    <row r="12" spans="1:14" s="4" customFormat="1" x14ac:dyDescent="0.2">
      <c r="A12" s="32" t="s">
        <v>78</v>
      </c>
      <c r="B12" s="122">
        <v>152376</v>
      </c>
      <c r="C12" s="123">
        <v>4.2699999999999996</v>
      </c>
      <c r="D12" s="173">
        <v>3412404</v>
      </c>
      <c r="E12" s="7"/>
      <c r="F12" s="7"/>
      <c r="G12" s="7"/>
      <c r="H12" s="7"/>
      <c r="I12" s="7"/>
      <c r="J12" s="7"/>
      <c r="K12" s="7"/>
      <c r="L12" s="7"/>
      <c r="M12" s="7"/>
      <c r="N12" s="7"/>
    </row>
    <row r="13" spans="1:14" s="4" customFormat="1" x14ac:dyDescent="0.2">
      <c r="A13" s="32" t="s">
        <v>79</v>
      </c>
      <c r="B13" s="122">
        <v>645970.62</v>
      </c>
      <c r="C13" s="123">
        <v>13.44</v>
      </c>
      <c r="D13" s="173">
        <v>4161760.38</v>
      </c>
      <c r="E13" s="7"/>
      <c r="F13" s="7"/>
      <c r="G13" s="7"/>
      <c r="H13" s="7"/>
      <c r="I13" s="7"/>
      <c r="J13" s="7"/>
      <c r="K13" s="7"/>
      <c r="L13" s="7"/>
      <c r="M13" s="7"/>
      <c r="N13" s="7"/>
    </row>
    <row r="14" spans="1:14" s="4" customFormat="1" x14ac:dyDescent="0.2">
      <c r="A14" s="32" t="s">
        <v>80</v>
      </c>
      <c r="B14" s="122">
        <v>327020.5</v>
      </c>
      <c r="C14" s="123">
        <v>16.940000000000001</v>
      </c>
      <c r="D14" s="173">
        <v>1603461.5</v>
      </c>
      <c r="E14" s="7"/>
      <c r="F14" s="7"/>
      <c r="G14" s="7"/>
      <c r="H14" s="7"/>
      <c r="I14" s="7"/>
      <c r="J14" s="7"/>
      <c r="K14" s="7"/>
      <c r="L14" s="7"/>
      <c r="M14" s="7"/>
      <c r="N14" s="7"/>
    </row>
    <row r="15" spans="1:14" s="4" customFormat="1" x14ac:dyDescent="0.2">
      <c r="A15" s="32" t="s">
        <v>204</v>
      </c>
      <c r="B15" s="122">
        <v>70036.94</v>
      </c>
      <c r="C15" s="123">
        <v>16.670000000000002</v>
      </c>
      <c r="D15" s="173">
        <v>350056.06</v>
      </c>
      <c r="E15" s="7"/>
      <c r="F15" s="7"/>
      <c r="G15" s="7"/>
      <c r="H15" s="7"/>
      <c r="I15" s="7"/>
      <c r="J15" s="7"/>
      <c r="K15" s="7"/>
      <c r="L15" s="7"/>
      <c r="M15" s="7"/>
      <c r="N15" s="7"/>
    </row>
    <row r="16" spans="1:14" s="4" customFormat="1" x14ac:dyDescent="0.2">
      <c r="A16" s="32" t="s">
        <v>81</v>
      </c>
      <c r="B16" s="122">
        <v>272689.33</v>
      </c>
      <c r="C16" s="123">
        <v>46.49</v>
      </c>
      <c r="D16" s="173">
        <v>313823.67</v>
      </c>
      <c r="E16" s="7"/>
      <c r="F16" s="7"/>
      <c r="G16" s="7"/>
      <c r="H16" s="7"/>
      <c r="I16" s="7"/>
      <c r="J16" s="7"/>
      <c r="K16" s="7"/>
      <c r="L16" s="7"/>
      <c r="M16" s="7"/>
      <c r="N16" s="7"/>
    </row>
    <row r="17" spans="1:14" s="4" customFormat="1" x14ac:dyDescent="0.2">
      <c r="A17" s="32" t="s">
        <v>122</v>
      </c>
      <c r="B17" s="122">
        <v>19600</v>
      </c>
      <c r="C17" s="123">
        <v>1.56</v>
      </c>
      <c r="D17" s="173">
        <v>1235740</v>
      </c>
      <c r="E17" s="7"/>
      <c r="F17" s="7"/>
      <c r="G17" s="7"/>
      <c r="H17" s="7"/>
      <c r="I17" s="7"/>
      <c r="J17" s="7"/>
      <c r="K17" s="7"/>
      <c r="L17" s="7"/>
      <c r="M17" s="7"/>
      <c r="N17" s="7"/>
    </row>
    <row r="18" spans="1:14" s="4" customFormat="1" x14ac:dyDescent="0.2">
      <c r="A18" s="32" t="s">
        <v>172</v>
      </c>
      <c r="B18" s="122">
        <v>28957</v>
      </c>
      <c r="C18" s="123">
        <v>1.06</v>
      </c>
      <c r="D18" s="173">
        <v>2698276</v>
      </c>
      <c r="E18" s="7"/>
      <c r="F18" s="7"/>
      <c r="G18" s="7"/>
      <c r="H18" s="7"/>
      <c r="I18" s="7"/>
      <c r="J18" s="7"/>
      <c r="K18" s="7"/>
      <c r="L18" s="7"/>
      <c r="M18" s="7"/>
      <c r="N18" s="7"/>
    </row>
    <row r="19" spans="1:14" s="4" customFormat="1" x14ac:dyDescent="0.2">
      <c r="A19" s="32" t="s">
        <v>90</v>
      </c>
      <c r="B19" s="122">
        <v>200971.5</v>
      </c>
      <c r="C19" s="123">
        <v>9.85</v>
      </c>
      <c r="D19" s="173">
        <v>1838602.5</v>
      </c>
      <c r="E19" s="7"/>
      <c r="F19" s="7"/>
      <c r="G19" s="7"/>
      <c r="H19" s="7"/>
      <c r="I19" s="7"/>
      <c r="J19" s="7"/>
      <c r="K19" s="7"/>
      <c r="L19" s="7"/>
      <c r="M19" s="7"/>
      <c r="N19" s="7"/>
    </row>
    <row r="20" spans="1:14" s="4" customFormat="1" x14ac:dyDescent="0.2">
      <c r="A20" s="32" t="s">
        <v>127</v>
      </c>
      <c r="B20" s="122">
        <v>16705</v>
      </c>
      <c r="C20" s="123">
        <v>7.47</v>
      </c>
      <c r="D20" s="173">
        <v>206896</v>
      </c>
      <c r="E20" s="7"/>
      <c r="F20" s="7"/>
      <c r="G20" s="7"/>
      <c r="H20" s="7"/>
      <c r="I20" s="7"/>
      <c r="J20" s="7"/>
      <c r="K20" s="7"/>
      <c r="L20" s="7"/>
      <c r="M20" s="7"/>
      <c r="N20" s="7"/>
    </row>
    <row r="21" spans="1:14" s="4" customFormat="1" x14ac:dyDescent="0.2">
      <c r="A21" s="32" t="s">
        <v>82</v>
      </c>
      <c r="B21" s="122">
        <v>56858</v>
      </c>
      <c r="C21" s="123">
        <v>18.86</v>
      </c>
      <c r="D21" s="173">
        <v>244618</v>
      </c>
      <c r="E21" s="7"/>
      <c r="F21" s="7"/>
      <c r="G21" s="7"/>
      <c r="H21" s="7"/>
      <c r="I21" s="7"/>
      <c r="J21" s="7"/>
      <c r="K21" s="7"/>
      <c r="L21" s="7"/>
      <c r="M21" s="7"/>
      <c r="N21" s="7"/>
    </row>
    <row r="22" spans="1:14" s="4" customFormat="1" x14ac:dyDescent="0.2">
      <c r="A22" s="32" t="s">
        <v>123</v>
      </c>
      <c r="B22" s="122">
        <v>54998</v>
      </c>
      <c r="C22" s="123">
        <v>11.11</v>
      </c>
      <c r="D22" s="173">
        <v>440056.87</v>
      </c>
      <c r="E22" s="7"/>
      <c r="F22" s="7"/>
      <c r="G22" s="7"/>
      <c r="H22" s="7"/>
      <c r="I22" s="7"/>
      <c r="J22" s="7"/>
      <c r="K22" s="7"/>
      <c r="L22" s="7"/>
      <c r="M22" s="7"/>
      <c r="N22" s="7"/>
    </row>
    <row r="23" spans="1:14" s="4" customFormat="1" x14ac:dyDescent="0.2">
      <c r="A23" s="32" t="s">
        <v>116</v>
      </c>
      <c r="B23" s="122">
        <v>1773.86</v>
      </c>
      <c r="C23" s="123">
        <v>0.23</v>
      </c>
      <c r="D23" s="173">
        <v>762824.14</v>
      </c>
      <c r="E23" s="7"/>
      <c r="F23" s="7"/>
      <c r="G23" s="7"/>
      <c r="H23" s="7"/>
      <c r="I23" s="7"/>
      <c r="J23" s="7"/>
      <c r="K23" s="7"/>
      <c r="L23" s="7"/>
      <c r="M23" s="7"/>
      <c r="N23" s="7"/>
    </row>
    <row r="24" spans="1:14" s="4" customFormat="1" x14ac:dyDescent="0.2">
      <c r="A24" s="32" t="s">
        <v>84</v>
      </c>
      <c r="B24" s="122">
        <v>37733.620000000003</v>
      </c>
      <c r="C24" s="123">
        <v>7.76</v>
      </c>
      <c r="D24" s="173">
        <v>448286.38</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2906427.39</v>
      </c>
      <c r="C26" s="126">
        <v>10.56</v>
      </c>
      <c r="D26" s="125">
        <v>24619284.879999999</v>
      </c>
      <c r="E26" s="64"/>
      <c r="F26" s="7"/>
      <c r="G26" s="7"/>
      <c r="H26" s="7"/>
      <c r="I26" s="7"/>
      <c r="J26" s="7"/>
      <c r="K26" s="7"/>
      <c r="L26" s="7"/>
      <c r="M26" s="7"/>
      <c r="N26" s="7"/>
    </row>
    <row r="27" spans="1:14" s="4" customFormat="1" ht="17.25" customHeight="1" x14ac:dyDescent="0.2">
      <c r="A27" s="314" t="s">
        <v>128</v>
      </c>
      <c r="B27" s="314"/>
      <c r="C27" s="314"/>
      <c r="D27" s="314"/>
      <c r="E27" s="35"/>
    </row>
    <row r="28" spans="1:14" x14ac:dyDescent="0.2">
      <c r="A28" s="322" t="s">
        <v>205</v>
      </c>
      <c r="B28" s="322"/>
      <c r="C28" s="322"/>
      <c r="D28" s="322"/>
    </row>
    <row r="29" spans="1:14" x14ac:dyDescent="0.2">
      <c r="A29" s="322" t="s">
        <v>206</v>
      </c>
      <c r="B29" s="322"/>
      <c r="C29" s="322"/>
      <c r="D29" s="322"/>
    </row>
    <row r="32" spans="1:14" s="154" customFormat="1" ht="15" customHeight="1" x14ac:dyDescent="0.25">
      <c r="A32" s="339" t="s">
        <v>190</v>
      </c>
      <c r="B32" s="339"/>
      <c r="C32" s="339"/>
      <c r="D32" s="339"/>
      <c r="E32" s="339"/>
      <c r="F32" s="156"/>
      <c r="G32" s="156"/>
      <c r="H32" s="153"/>
      <c r="I32" s="153"/>
      <c r="J32" s="153"/>
      <c r="K32" s="153"/>
      <c r="L32" s="153"/>
      <c r="M32" s="153"/>
    </row>
    <row r="33" spans="1:15" s="154" customFormat="1" ht="13.5" thickBot="1" x14ac:dyDescent="0.25">
      <c r="A33" s="175"/>
      <c r="B33" s="175"/>
      <c r="C33" s="175"/>
      <c r="D33" s="175"/>
      <c r="E33" s="175"/>
      <c r="F33" s="176"/>
      <c r="G33" s="176"/>
    </row>
    <row r="34" spans="1:15" s="4" customFormat="1" ht="12.75" customHeight="1" x14ac:dyDescent="0.2">
      <c r="A34" s="318" t="s">
        <v>72</v>
      </c>
      <c r="B34" s="312" t="s">
        <v>196</v>
      </c>
      <c r="C34" s="312" t="s">
        <v>85</v>
      </c>
      <c r="D34" s="312" t="s">
        <v>197</v>
      </c>
      <c r="E34" s="312" t="s">
        <v>86</v>
      </c>
      <c r="F34" s="65"/>
      <c r="G34" s="147"/>
      <c r="H34" s="3"/>
      <c r="I34" s="3"/>
      <c r="J34" s="3"/>
      <c r="K34" s="3"/>
    </row>
    <row r="35" spans="1:15" s="4" customFormat="1" ht="28.5" customHeight="1" thickBot="1" x14ac:dyDescent="0.25">
      <c r="A35" s="319"/>
      <c r="B35" s="313"/>
      <c r="C35" s="313"/>
      <c r="D35" s="313"/>
      <c r="E35" s="313"/>
      <c r="F35" s="3"/>
      <c r="G35" s="3"/>
      <c r="H35" s="3"/>
      <c r="I35" s="3"/>
      <c r="J35" s="3"/>
      <c r="K35" s="3"/>
    </row>
    <row r="36" spans="1:15" s="4" customFormat="1" x14ac:dyDescent="0.2">
      <c r="A36" s="31" t="s">
        <v>74</v>
      </c>
      <c r="B36" s="172">
        <v>497557.97</v>
      </c>
      <c r="C36" s="120">
        <v>15.44</v>
      </c>
      <c r="D36" s="172">
        <v>422286.65</v>
      </c>
      <c r="E36" s="120">
        <v>36.08</v>
      </c>
      <c r="F36" s="7"/>
      <c r="G36" s="7"/>
      <c r="H36" s="7"/>
      <c r="I36" s="7"/>
      <c r="J36" s="7"/>
      <c r="K36" s="7"/>
      <c r="L36" s="7"/>
      <c r="M36" s="7"/>
      <c r="N36" s="7"/>
      <c r="O36" s="7"/>
    </row>
    <row r="37" spans="1:15" s="4" customFormat="1" x14ac:dyDescent="0.2">
      <c r="A37" s="32" t="s">
        <v>170</v>
      </c>
      <c r="B37" s="177"/>
      <c r="C37" s="177"/>
      <c r="D37" s="173">
        <v>79514</v>
      </c>
      <c r="E37" s="123">
        <v>7.6</v>
      </c>
      <c r="F37" s="7"/>
      <c r="G37" s="7"/>
      <c r="H37" s="7"/>
      <c r="I37" s="7"/>
      <c r="J37" s="7"/>
      <c r="K37" s="7"/>
      <c r="L37" s="7"/>
      <c r="M37" s="7"/>
      <c r="N37" s="7"/>
      <c r="O37" s="7"/>
    </row>
    <row r="38" spans="1:15" s="4" customFormat="1" x14ac:dyDescent="0.2">
      <c r="A38" s="32" t="s">
        <v>95</v>
      </c>
      <c r="B38" s="177">
        <v>650</v>
      </c>
      <c r="C38" s="177">
        <v>0.14000000000000001</v>
      </c>
      <c r="D38" s="173">
        <v>1000</v>
      </c>
      <c r="E38" s="123">
        <v>0.91</v>
      </c>
      <c r="F38" s="7"/>
      <c r="G38" s="7"/>
      <c r="H38" s="7"/>
      <c r="I38" s="7"/>
      <c r="J38" s="7"/>
      <c r="K38" s="7"/>
      <c r="L38" s="7"/>
      <c r="M38" s="7"/>
      <c r="N38" s="7"/>
      <c r="O38" s="7"/>
    </row>
    <row r="39" spans="1:15" s="4" customFormat="1" x14ac:dyDescent="0.2">
      <c r="A39" s="32" t="s">
        <v>176</v>
      </c>
      <c r="B39" s="173"/>
      <c r="C39" s="123"/>
      <c r="D39" s="173">
        <v>19728.400000000001</v>
      </c>
      <c r="E39" s="123">
        <v>7.66</v>
      </c>
      <c r="F39" s="7"/>
      <c r="G39" s="7"/>
      <c r="H39" s="7"/>
      <c r="I39" s="7"/>
      <c r="J39" s="7"/>
      <c r="K39" s="7"/>
      <c r="L39" s="7"/>
      <c r="M39" s="7"/>
      <c r="N39" s="7"/>
      <c r="O39" s="7"/>
    </row>
    <row r="40" spans="1:15" s="4" customFormat="1" x14ac:dyDescent="0.2">
      <c r="A40" s="32" t="s">
        <v>78</v>
      </c>
      <c r="B40" s="173">
        <v>63746.14</v>
      </c>
      <c r="C40" s="177">
        <v>2.3199999999999998</v>
      </c>
      <c r="D40" s="173">
        <v>88629.86</v>
      </c>
      <c r="E40" s="123">
        <v>10.8</v>
      </c>
      <c r="F40" s="7"/>
      <c r="G40" s="7"/>
      <c r="H40" s="7"/>
      <c r="I40" s="7"/>
      <c r="J40" s="7"/>
      <c r="K40" s="7"/>
      <c r="L40" s="7"/>
      <c r="M40" s="7"/>
      <c r="N40" s="7"/>
      <c r="O40" s="7"/>
    </row>
    <row r="41" spans="1:15" s="4" customFormat="1" x14ac:dyDescent="0.2">
      <c r="A41" s="32" t="s">
        <v>79</v>
      </c>
      <c r="B41" s="173">
        <v>76557.399999999994</v>
      </c>
      <c r="C41" s="123">
        <v>2.4700000000000002</v>
      </c>
      <c r="D41" s="173">
        <v>569413.22</v>
      </c>
      <c r="E41" s="123">
        <v>33.22</v>
      </c>
      <c r="F41" s="7"/>
      <c r="G41" s="7"/>
      <c r="H41" s="7"/>
      <c r="I41" s="7"/>
      <c r="J41" s="7"/>
      <c r="K41" s="7"/>
      <c r="L41" s="7"/>
      <c r="M41" s="7"/>
      <c r="N41" s="7"/>
      <c r="O41" s="7"/>
    </row>
    <row r="42" spans="1:15" s="4" customFormat="1" x14ac:dyDescent="0.2">
      <c r="A42" s="32" t="s">
        <v>80</v>
      </c>
      <c r="B42" s="177">
        <v>30012.07</v>
      </c>
      <c r="C42" s="177">
        <v>2.02</v>
      </c>
      <c r="D42" s="173">
        <v>297008.43</v>
      </c>
      <c r="E42" s="123">
        <v>66.709999999999994</v>
      </c>
      <c r="F42" s="7"/>
      <c r="G42" s="7"/>
      <c r="H42" s="7"/>
      <c r="I42" s="7"/>
      <c r="J42" s="7"/>
      <c r="K42" s="7"/>
      <c r="L42" s="7"/>
      <c r="M42" s="7"/>
      <c r="N42" s="7"/>
      <c r="O42" s="7"/>
    </row>
    <row r="43" spans="1:15" s="4" customFormat="1" x14ac:dyDescent="0.2">
      <c r="A43" s="32" t="s">
        <v>204</v>
      </c>
      <c r="B43" s="173">
        <v>28114</v>
      </c>
      <c r="C43" s="123">
        <v>9.02</v>
      </c>
      <c r="D43" s="173">
        <v>41922.94</v>
      </c>
      <c r="E43" s="123">
        <v>38.630000000000003</v>
      </c>
      <c r="F43" s="7"/>
      <c r="G43" s="7"/>
      <c r="H43" s="7"/>
      <c r="I43" s="7"/>
      <c r="J43" s="7"/>
      <c r="K43" s="7"/>
      <c r="L43" s="7"/>
      <c r="M43" s="7"/>
      <c r="N43" s="7"/>
      <c r="O43" s="7"/>
    </row>
    <row r="44" spans="1:15" s="4" customFormat="1" x14ac:dyDescent="0.2">
      <c r="A44" s="32" t="s">
        <v>81</v>
      </c>
      <c r="B44" s="173">
        <v>6686.88</v>
      </c>
      <c r="C44" s="123">
        <v>4.1900000000000004</v>
      </c>
      <c r="D44" s="173">
        <v>266002.45</v>
      </c>
      <c r="E44" s="123">
        <v>62.29</v>
      </c>
      <c r="F44" s="7"/>
      <c r="G44" s="7"/>
      <c r="H44" s="7"/>
      <c r="I44" s="7"/>
      <c r="J44" s="7"/>
      <c r="K44" s="7"/>
      <c r="L44" s="7"/>
      <c r="M44" s="7"/>
      <c r="N44" s="7"/>
      <c r="O44" s="7"/>
    </row>
    <row r="45" spans="1:15" s="4" customFormat="1" x14ac:dyDescent="0.2">
      <c r="A45" s="32" t="s">
        <v>122</v>
      </c>
      <c r="B45" s="173"/>
      <c r="C45" s="123"/>
      <c r="D45" s="173">
        <v>19600</v>
      </c>
      <c r="E45" s="123">
        <v>4.8600000000000003</v>
      </c>
      <c r="F45" s="7"/>
      <c r="G45" s="7"/>
      <c r="H45" s="7"/>
      <c r="I45" s="7"/>
      <c r="J45" s="7"/>
      <c r="K45" s="7"/>
      <c r="L45" s="7"/>
      <c r="M45" s="7"/>
      <c r="N45" s="7"/>
      <c r="O45" s="7"/>
    </row>
    <row r="46" spans="1:15" s="4" customFormat="1" x14ac:dyDescent="0.2">
      <c r="A46" s="32" t="s">
        <v>172</v>
      </c>
      <c r="B46" s="173"/>
      <c r="C46" s="123"/>
      <c r="D46" s="173">
        <v>28957</v>
      </c>
      <c r="E46" s="123">
        <v>15.76</v>
      </c>
      <c r="F46" s="7"/>
      <c r="G46" s="7"/>
      <c r="H46" s="7"/>
      <c r="I46" s="7"/>
      <c r="J46" s="7"/>
      <c r="K46" s="7"/>
      <c r="L46" s="7"/>
      <c r="M46" s="7"/>
      <c r="N46" s="7"/>
      <c r="O46" s="7"/>
    </row>
    <row r="47" spans="1:15" s="4" customFormat="1" x14ac:dyDescent="0.2">
      <c r="A47" s="32" t="s">
        <v>90</v>
      </c>
      <c r="B47" s="173">
        <v>185612.1</v>
      </c>
      <c r="C47" s="123">
        <v>9.31</v>
      </c>
      <c r="D47" s="173">
        <v>15359.4</v>
      </c>
      <c r="E47" s="123">
        <v>33.85</v>
      </c>
      <c r="F47" s="7"/>
      <c r="G47" s="7"/>
      <c r="H47" s="7"/>
      <c r="I47" s="7"/>
      <c r="J47" s="7"/>
      <c r="K47" s="7"/>
      <c r="L47" s="7"/>
      <c r="M47" s="7"/>
      <c r="N47" s="7"/>
      <c r="O47" s="7"/>
    </row>
    <row r="48" spans="1:15" s="4" customFormat="1" x14ac:dyDescent="0.2">
      <c r="A48" s="32" t="s">
        <v>127</v>
      </c>
      <c r="B48" s="177">
        <v>7458</v>
      </c>
      <c r="C48" s="177">
        <v>3.51</v>
      </c>
      <c r="D48" s="178">
        <v>9247</v>
      </c>
      <c r="E48" s="123">
        <v>81.09</v>
      </c>
      <c r="F48" s="7"/>
      <c r="G48" s="7"/>
      <c r="H48" s="7"/>
      <c r="I48" s="7"/>
      <c r="J48" s="7"/>
      <c r="K48" s="7"/>
      <c r="L48" s="7"/>
      <c r="M48" s="7"/>
      <c r="N48" s="7"/>
      <c r="O48" s="7"/>
    </row>
    <row r="49" spans="1:15" s="4" customFormat="1" x14ac:dyDescent="0.2">
      <c r="A49" s="32" t="s">
        <v>82</v>
      </c>
      <c r="B49" s="177">
        <v>328</v>
      </c>
      <c r="C49" s="177">
        <v>0.32</v>
      </c>
      <c r="D49" s="173">
        <v>56530</v>
      </c>
      <c r="E49" s="123">
        <v>28.29</v>
      </c>
      <c r="F49" s="7"/>
      <c r="G49" s="7"/>
      <c r="H49" s="7"/>
      <c r="I49" s="7"/>
      <c r="J49" s="7"/>
      <c r="K49" s="7"/>
      <c r="L49" s="7"/>
      <c r="M49" s="7"/>
      <c r="N49" s="7"/>
      <c r="O49" s="7"/>
    </row>
    <row r="50" spans="1:15" s="4" customFormat="1" x14ac:dyDescent="0.2">
      <c r="A50" s="32" t="s">
        <v>123</v>
      </c>
      <c r="B50" s="177">
        <v>11442</v>
      </c>
      <c r="C50" s="177">
        <v>4.26</v>
      </c>
      <c r="D50" s="173">
        <v>43556</v>
      </c>
      <c r="E50" s="123">
        <v>19.23</v>
      </c>
      <c r="F50" s="7"/>
      <c r="G50" s="7"/>
      <c r="H50" s="7"/>
      <c r="I50" s="7"/>
      <c r="J50" s="7"/>
      <c r="K50" s="7"/>
      <c r="L50" s="7"/>
      <c r="M50" s="7"/>
      <c r="N50" s="7"/>
      <c r="O50" s="7"/>
    </row>
    <row r="51" spans="1:15" s="4" customFormat="1" x14ac:dyDescent="0.2">
      <c r="A51" s="32" t="s">
        <v>105</v>
      </c>
      <c r="B51" s="173"/>
      <c r="C51" s="123"/>
      <c r="D51" s="173">
        <v>1773.86</v>
      </c>
      <c r="E51" s="123">
        <v>0.52</v>
      </c>
      <c r="F51" s="7"/>
      <c r="G51" s="7"/>
      <c r="H51" s="7"/>
      <c r="I51" s="7"/>
      <c r="J51" s="7"/>
      <c r="K51" s="7"/>
      <c r="L51" s="7"/>
      <c r="M51" s="7"/>
      <c r="N51" s="7"/>
      <c r="O51" s="7"/>
    </row>
    <row r="52" spans="1:15" s="4" customFormat="1" x14ac:dyDescent="0.2">
      <c r="A52" s="32" t="s">
        <v>84</v>
      </c>
      <c r="B52" s="177">
        <v>24932.54</v>
      </c>
      <c r="C52" s="177">
        <v>7.27</v>
      </c>
      <c r="D52" s="178">
        <v>12801.08</v>
      </c>
      <c r="E52" s="123">
        <v>8.93</v>
      </c>
      <c r="F52" s="7"/>
      <c r="G52" s="7"/>
      <c r="H52" s="7"/>
      <c r="I52" s="7"/>
      <c r="J52" s="7"/>
      <c r="K52" s="7"/>
      <c r="L52" s="7"/>
      <c r="M52" s="7"/>
      <c r="N52" s="7"/>
      <c r="O52" s="7"/>
    </row>
    <row r="53" spans="1:15" s="4" customFormat="1" ht="13.5" thickBot="1" x14ac:dyDescent="0.25">
      <c r="A53" s="33"/>
      <c r="B53" s="47"/>
      <c r="C53" s="48"/>
      <c r="D53" s="47"/>
      <c r="E53" s="48"/>
      <c r="F53" s="3"/>
      <c r="G53" s="7"/>
      <c r="H53" s="7"/>
      <c r="I53" s="7"/>
      <c r="J53" s="3"/>
      <c r="K53" s="7"/>
      <c r="L53" s="3"/>
      <c r="M53" s="7"/>
      <c r="N53" s="3"/>
      <c r="O53" s="7"/>
    </row>
    <row r="54" spans="1:15" s="4" customFormat="1" ht="13.5" thickBot="1" x14ac:dyDescent="0.25">
      <c r="A54" s="10" t="s">
        <v>73</v>
      </c>
      <c r="B54" s="125">
        <v>933097.1</v>
      </c>
      <c r="C54" s="126">
        <v>4.7</v>
      </c>
      <c r="D54" s="125">
        <v>1973330.29</v>
      </c>
      <c r="E54" s="126">
        <v>25.78</v>
      </c>
      <c r="F54" s="64"/>
      <c r="G54" s="7"/>
      <c r="H54" s="7"/>
      <c r="I54" s="7"/>
      <c r="J54" s="7"/>
      <c r="K54" s="7"/>
      <c r="L54" s="7"/>
      <c r="M54" s="7"/>
      <c r="N54" s="7"/>
      <c r="O54" s="7"/>
    </row>
    <row r="55" spans="1:15" s="4" customFormat="1" ht="17.25" customHeight="1" x14ac:dyDescent="0.2">
      <c r="A55" s="314" t="s">
        <v>128</v>
      </c>
      <c r="B55" s="314"/>
      <c r="C55" s="314"/>
      <c r="D55" s="314"/>
      <c r="E55" s="179"/>
      <c r="F55" s="155"/>
      <c r="G55" s="155"/>
    </row>
    <row r="56" spans="1:15" s="154" customFormat="1" x14ac:dyDescent="0.2">
      <c r="A56" s="322" t="s">
        <v>205</v>
      </c>
      <c r="B56" s="322"/>
      <c r="C56" s="322"/>
      <c r="D56" s="322"/>
      <c r="E56" s="180"/>
    </row>
    <row r="57" spans="1:15" s="154" customFormat="1" x14ac:dyDescent="0.2">
      <c r="A57" s="322" t="s">
        <v>206</v>
      </c>
      <c r="B57" s="322"/>
      <c r="C57" s="322"/>
      <c r="D57" s="322"/>
    </row>
    <row r="60" spans="1:15" s="2" customFormat="1" ht="15" customHeight="1" x14ac:dyDescent="0.25">
      <c r="A60" s="320" t="s">
        <v>67</v>
      </c>
      <c r="B60" s="320"/>
      <c r="C60" s="320"/>
      <c r="D60" s="76"/>
      <c r="E60" s="76"/>
    </row>
    <row r="61" spans="1:15" ht="13.5" thickBot="1" x14ac:dyDescent="0.25"/>
    <row r="62" spans="1:15" x14ac:dyDescent="0.2">
      <c r="A62" s="345" t="s">
        <v>186</v>
      </c>
      <c r="B62" s="347" t="s">
        <v>184</v>
      </c>
      <c r="C62" s="349" t="s">
        <v>185</v>
      </c>
    </row>
    <row r="63" spans="1:15" ht="13.5" thickBot="1" x14ac:dyDescent="0.25">
      <c r="A63" s="346"/>
      <c r="B63" s="348"/>
      <c r="C63" s="350"/>
    </row>
    <row r="64" spans="1:15" x14ac:dyDescent="0.2">
      <c r="A64" s="181" t="s">
        <v>74</v>
      </c>
      <c r="B64" s="182">
        <v>77914</v>
      </c>
      <c r="C64" s="183">
        <v>155431.22</v>
      </c>
    </row>
    <row r="65" spans="1:3" x14ac:dyDescent="0.2">
      <c r="A65" s="184" t="s">
        <v>92</v>
      </c>
      <c r="B65" s="185">
        <v>333</v>
      </c>
      <c r="C65" s="186">
        <v>78</v>
      </c>
    </row>
    <row r="66" spans="1:3" x14ac:dyDescent="0.2">
      <c r="A66" s="184" t="s">
        <v>95</v>
      </c>
      <c r="B66" s="185">
        <v>1635</v>
      </c>
      <c r="C66" s="187"/>
    </row>
    <row r="67" spans="1:3" x14ac:dyDescent="0.2">
      <c r="A67" s="184" t="s">
        <v>77</v>
      </c>
      <c r="B67" s="185"/>
      <c r="C67" s="186">
        <v>22556</v>
      </c>
    </row>
    <row r="68" spans="1:3" x14ac:dyDescent="0.2">
      <c r="A68" s="184" t="s">
        <v>78</v>
      </c>
      <c r="B68" s="185"/>
      <c r="C68" s="187"/>
    </row>
    <row r="69" spans="1:3" x14ac:dyDescent="0.2">
      <c r="A69" s="184" t="s">
        <v>93</v>
      </c>
      <c r="B69" s="185">
        <v>10654</v>
      </c>
      <c r="C69" s="186">
        <v>498190.01</v>
      </c>
    </row>
    <row r="70" spans="1:3" x14ac:dyDescent="0.2">
      <c r="A70" s="184" t="s">
        <v>80</v>
      </c>
      <c r="B70" s="185">
        <v>11293</v>
      </c>
      <c r="C70" s="186">
        <v>79297.73</v>
      </c>
    </row>
    <row r="71" spans="1:3" x14ac:dyDescent="0.2">
      <c r="A71" s="184" t="s">
        <v>0</v>
      </c>
      <c r="B71" s="185"/>
      <c r="C71" s="187"/>
    </row>
    <row r="72" spans="1:3" x14ac:dyDescent="0.2">
      <c r="A72" s="184" t="s">
        <v>81</v>
      </c>
      <c r="B72" s="185">
        <v>13577</v>
      </c>
      <c r="C72" s="186">
        <v>163647.15</v>
      </c>
    </row>
    <row r="73" spans="1:3" x14ac:dyDescent="0.2">
      <c r="A73" s="184" t="s">
        <v>97</v>
      </c>
      <c r="B73" s="185">
        <v>1075</v>
      </c>
      <c r="C73" s="186">
        <v>1218.75</v>
      </c>
    </row>
    <row r="74" spans="1:3" x14ac:dyDescent="0.2">
      <c r="A74" s="184" t="s">
        <v>94</v>
      </c>
      <c r="B74" s="185">
        <v>268</v>
      </c>
      <c r="C74" s="186"/>
    </row>
    <row r="75" spans="1:3" x14ac:dyDescent="0.2">
      <c r="A75" s="184" t="s">
        <v>90</v>
      </c>
      <c r="B75" s="185"/>
      <c r="C75" s="186">
        <v>97020.479999999996</v>
      </c>
    </row>
    <row r="76" spans="1:3" x14ac:dyDescent="0.2">
      <c r="A76" s="184" t="s">
        <v>75</v>
      </c>
      <c r="B76" s="185"/>
      <c r="C76" s="187"/>
    </row>
    <row r="77" spans="1:3" x14ac:dyDescent="0.2">
      <c r="A77" s="184" t="s">
        <v>82</v>
      </c>
      <c r="B77" s="185"/>
      <c r="C77" s="186">
        <v>47861</v>
      </c>
    </row>
    <row r="78" spans="1:3" x14ac:dyDescent="0.2">
      <c r="A78" s="184" t="s">
        <v>91</v>
      </c>
      <c r="B78" s="185"/>
      <c r="C78" s="186">
        <v>63294.559999999998</v>
      </c>
    </row>
    <row r="79" spans="1:3" x14ac:dyDescent="0.2">
      <c r="A79" s="184" t="s">
        <v>105</v>
      </c>
      <c r="B79" s="185"/>
      <c r="C79" s="186">
        <v>6568.83</v>
      </c>
    </row>
    <row r="80" spans="1:3" x14ac:dyDescent="0.2">
      <c r="A80" s="184" t="s">
        <v>84</v>
      </c>
      <c r="B80" s="185">
        <v>10070</v>
      </c>
      <c r="C80" s="186">
        <v>10070</v>
      </c>
    </row>
    <row r="81" spans="1:256" ht="13.5" thickBot="1" x14ac:dyDescent="0.25">
      <c r="A81" s="188"/>
      <c r="B81" s="189"/>
      <c r="C81" s="190"/>
    </row>
    <row r="82" spans="1:256" ht="13.5" thickBot="1" x14ac:dyDescent="0.25">
      <c r="A82" s="191" t="s">
        <v>73</v>
      </c>
      <c r="B82" s="192">
        <v>126819</v>
      </c>
      <c r="C82" s="193">
        <v>1145233.73</v>
      </c>
    </row>
    <row r="84" spans="1:256" ht="12" customHeight="1" x14ac:dyDescent="0.2"/>
    <row r="85" spans="1:256" s="2" customFormat="1" ht="15" x14ac:dyDescent="0.25">
      <c r="A85" s="321" t="s">
        <v>68</v>
      </c>
      <c r="B85" s="321"/>
      <c r="C85" s="321"/>
    </row>
    <row r="86" spans="1:256" ht="13.5" thickBot="1" x14ac:dyDescent="0.25"/>
    <row r="87" spans="1:256" customFormat="1" ht="54" customHeight="1" thickBot="1" x14ac:dyDescent="0.25">
      <c r="A87" s="194" t="s">
        <v>186</v>
      </c>
      <c r="B87" s="195" t="s">
        <v>187</v>
      </c>
      <c r="C87" s="196" t="s">
        <v>188</v>
      </c>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c r="HA87" s="30"/>
      <c r="HB87" s="30"/>
      <c r="HC87" s="30"/>
      <c r="HD87" s="30"/>
      <c r="HE87" s="30"/>
      <c r="HF87" s="30"/>
      <c r="HG87" s="30"/>
      <c r="HH87" s="30"/>
      <c r="HI87" s="30"/>
      <c r="HJ87" s="30"/>
      <c r="HK87" s="30"/>
      <c r="HL87" s="30"/>
      <c r="HM87" s="30"/>
      <c r="HN87" s="30"/>
      <c r="HO87" s="30"/>
      <c r="HP87" s="30"/>
      <c r="HQ87" s="30"/>
      <c r="HR87" s="30"/>
      <c r="HS87" s="30"/>
      <c r="HT87" s="30"/>
      <c r="HU87" s="30"/>
      <c r="HV87" s="30"/>
      <c r="HW87" s="30"/>
      <c r="HX87" s="30"/>
      <c r="HY87" s="30"/>
      <c r="HZ87" s="30"/>
      <c r="IA87" s="30"/>
      <c r="IB87" s="30"/>
      <c r="IC87" s="30"/>
      <c r="ID87" s="30"/>
      <c r="IE87" s="30"/>
      <c r="IF87" s="30"/>
      <c r="IG87" s="30"/>
      <c r="IH87" s="30"/>
      <c r="II87" s="30"/>
      <c r="IJ87" s="30"/>
      <c r="IK87" s="30"/>
      <c r="IL87" s="30"/>
      <c r="IM87" s="30"/>
      <c r="IN87" s="30"/>
      <c r="IO87" s="30"/>
      <c r="IP87" s="30"/>
      <c r="IQ87" s="30"/>
      <c r="IR87" s="30"/>
      <c r="IS87" s="30"/>
      <c r="IT87" s="30"/>
      <c r="IU87" s="30"/>
      <c r="IV87" s="30"/>
    </row>
    <row r="88" spans="1:256" customFormat="1" ht="15" customHeight="1" x14ac:dyDescent="0.2">
      <c r="A88" s="197" t="s">
        <v>74</v>
      </c>
      <c r="B88" s="198">
        <v>7</v>
      </c>
      <c r="C88" s="199">
        <v>16</v>
      </c>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c r="HA88" s="30"/>
      <c r="HB88" s="30"/>
      <c r="HC88" s="30"/>
      <c r="HD88" s="30"/>
      <c r="HE88" s="30"/>
      <c r="HF88" s="30"/>
      <c r="HG88" s="30"/>
      <c r="HH88" s="30"/>
      <c r="HI88" s="30"/>
      <c r="HJ88" s="30"/>
      <c r="HK88" s="30"/>
      <c r="HL88" s="30"/>
      <c r="HM88" s="30"/>
      <c r="HN88" s="30"/>
      <c r="HO88" s="30"/>
      <c r="HP88" s="30"/>
      <c r="HQ88" s="30"/>
      <c r="HR88" s="30"/>
      <c r="HS88" s="30"/>
      <c r="HT88" s="30"/>
      <c r="HU88" s="30"/>
      <c r="HV88" s="30"/>
      <c r="HW88" s="30"/>
      <c r="HX88" s="30"/>
      <c r="HY88" s="30"/>
      <c r="HZ88" s="30"/>
      <c r="IA88" s="30"/>
      <c r="IB88" s="30"/>
      <c r="IC88" s="30"/>
      <c r="ID88" s="30"/>
      <c r="IE88" s="30"/>
      <c r="IF88" s="30"/>
      <c r="IG88" s="30"/>
      <c r="IH88" s="30"/>
      <c r="II88" s="30"/>
      <c r="IJ88" s="30"/>
      <c r="IK88" s="30"/>
      <c r="IL88" s="30"/>
      <c r="IM88" s="30"/>
      <c r="IN88" s="30"/>
      <c r="IO88" s="30"/>
      <c r="IP88" s="30"/>
      <c r="IQ88" s="30"/>
      <c r="IR88" s="30"/>
      <c r="IS88" s="30"/>
      <c r="IT88" s="30"/>
      <c r="IU88" s="30"/>
      <c r="IV88" s="30"/>
    </row>
    <row r="89" spans="1:256" customFormat="1" ht="15" customHeight="1" x14ac:dyDescent="0.2">
      <c r="A89" s="184" t="s">
        <v>92</v>
      </c>
      <c r="B89" s="200">
        <v>5</v>
      </c>
      <c r="C89" s="201">
        <v>8</v>
      </c>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row>
    <row r="90" spans="1:256" customFormat="1" ht="15" customHeight="1" x14ac:dyDescent="0.2">
      <c r="A90" s="184" t="s">
        <v>95</v>
      </c>
      <c r="B90" s="200">
        <v>4</v>
      </c>
      <c r="C90" s="201"/>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c r="IR90" s="30"/>
      <c r="IS90" s="30"/>
      <c r="IT90" s="30"/>
      <c r="IU90" s="30"/>
      <c r="IV90" s="30"/>
    </row>
    <row r="91" spans="1:256" customFormat="1" ht="15" customHeight="1" x14ac:dyDescent="0.2">
      <c r="A91" s="184" t="s">
        <v>77</v>
      </c>
      <c r="B91" s="200"/>
      <c r="C91" s="201">
        <v>11</v>
      </c>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c r="IR91" s="30"/>
      <c r="IS91" s="30"/>
      <c r="IT91" s="30"/>
      <c r="IU91" s="30"/>
      <c r="IV91" s="30"/>
    </row>
    <row r="92" spans="1:256" customFormat="1" ht="15" customHeight="1" x14ac:dyDescent="0.2">
      <c r="A92" s="184" t="s">
        <v>78</v>
      </c>
      <c r="B92" s="200">
        <v>6</v>
      </c>
      <c r="C92" s="201">
        <v>13</v>
      </c>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c r="IV92" s="30"/>
    </row>
    <row r="93" spans="1:256" customFormat="1" ht="15" customHeight="1" x14ac:dyDescent="0.2">
      <c r="A93" s="184" t="s">
        <v>93</v>
      </c>
      <c r="B93" s="200">
        <v>6</v>
      </c>
      <c r="C93" s="201">
        <v>68</v>
      </c>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c r="IV93" s="30"/>
    </row>
    <row r="94" spans="1:256" customFormat="1" ht="15" customHeight="1" x14ac:dyDescent="0.2">
      <c r="A94" s="184" t="s">
        <v>80</v>
      </c>
      <c r="B94" s="200">
        <v>69</v>
      </c>
      <c r="C94" s="201">
        <v>62</v>
      </c>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c r="IV94" s="30"/>
    </row>
    <row r="95" spans="1:256" customFormat="1" ht="15" customHeight="1" x14ac:dyDescent="0.2">
      <c r="A95" s="184" t="s">
        <v>0</v>
      </c>
      <c r="B95" s="200">
        <v>77</v>
      </c>
      <c r="C95" s="201">
        <v>42</v>
      </c>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c r="HZ95" s="30"/>
      <c r="IA95" s="30"/>
      <c r="IB95" s="30"/>
      <c r="IC95" s="30"/>
      <c r="ID95" s="30"/>
      <c r="IE95" s="30"/>
      <c r="IF95" s="30"/>
      <c r="IG95" s="30"/>
      <c r="IH95" s="30"/>
      <c r="II95" s="30"/>
      <c r="IJ95" s="30"/>
      <c r="IK95" s="30"/>
      <c r="IL95" s="30"/>
      <c r="IM95" s="30"/>
      <c r="IN95" s="30"/>
      <c r="IO95" s="30"/>
      <c r="IP95" s="30"/>
      <c r="IQ95" s="30"/>
      <c r="IR95" s="30"/>
      <c r="IS95" s="30"/>
      <c r="IT95" s="30"/>
      <c r="IU95" s="30"/>
      <c r="IV95" s="30"/>
    </row>
    <row r="96" spans="1:256" customFormat="1" ht="15" customHeight="1" x14ac:dyDescent="0.2">
      <c r="A96" s="184" t="s">
        <v>81</v>
      </c>
      <c r="B96" s="200">
        <v>10</v>
      </c>
      <c r="C96" s="201">
        <v>22</v>
      </c>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c r="HA96" s="30"/>
      <c r="HB96" s="30"/>
      <c r="HC96" s="30"/>
      <c r="HD96" s="30"/>
      <c r="HE96" s="30"/>
      <c r="HF96" s="30"/>
      <c r="HG96" s="30"/>
      <c r="HH96" s="30"/>
      <c r="HI96" s="30"/>
      <c r="HJ96" s="30"/>
      <c r="HK96" s="30"/>
      <c r="HL96" s="30"/>
      <c r="HM96" s="30"/>
      <c r="HN96" s="30"/>
      <c r="HO96" s="30"/>
      <c r="HP96" s="30"/>
      <c r="HQ96" s="30"/>
      <c r="HR96" s="30"/>
      <c r="HS96" s="30"/>
      <c r="HT96" s="30"/>
      <c r="HU96" s="30"/>
      <c r="HV96" s="30"/>
      <c r="HW96" s="30"/>
      <c r="HX96" s="30"/>
      <c r="HY96" s="30"/>
      <c r="HZ96" s="30"/>
      <c r="IA96" s="30"/>
      <c r="IB96" s="30"/>
      <c r="IC96" s="30"/>
      <c r="ID96" s="30"/>
      <c r="IE96" s="30"/>
      <c r="IF96" s="30"/>
      <c r="IG96" s="30"/>
      <c r="IH96" s="30"/>
      <c r="II96" s="30"/>
      <c r="IJ96" s="30"/>
      <c r="IK96" s="30"/>
      <c r="IL96" s="30"/>
      <c r="IM96" s="30"/>
      <c r="IN96" s="30"/>
      <c r="IO96" s="30"/>
      <c r="IP96" s="30"/>
      <c r="IQ96" s="30"/>
      <c r="IR96" s="30"/>
      <c r="IS96" s="30"/>
      <c r="IT96" s="30"/>
      <c r="IU96" s="30"/>
      <c r="IV96" s="30"/>
    </row>
    <row r="97" spans="1:256" customFormat="1" ht="15" customHeight="1" x14ac:dyDescent="0.2">
      <c r="A97" s="184" t="s">
        <v>97</v>
      </c>
      <c r="B97" s="200">
        <v>33</v>
      </c>
      <c r="C97" s="201">
        <v>18</v>
      </c>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c r="HA97" s="30"/>
      <c r="HB97" s="30"/>
      <c r="HC97" s="30"/>
      <c r="HD97" s="30"/>
      <c r="HE97" s="30"/>
      <c r="HF97" s="30"/>
      <c r="HG97" s="30"/>
      <c r="HH97" s="30"/>
      <c r="HI97" s="30"/>
      <c r="HJ97" s="30"/>
      <c r="HK97" s="30"/>
      <c r="HL97" s="30"/>
      <c r="HM97" s="30"/>
      <c r="HN97" s="30"/>
      <c r="HO97" s="30"/>
      <c r="HP97" s="30"/>
      <c r="HQ97" s="30"/>
      <c r="HR97" s="30"/>
      <c r="HS97" s="30"/>
      <c r="HT97" s="30"/>
      <c r="HU97" s="30"/>
      <c r="HV97" s="30"/>
      <c r="HW97" s="30"/>
      <c r="HX97" s="30"/>
      <c r="HY97" s="30"/>
      <c r="HZ97" s="30"/>
      <c r="IA97" s="30"/>
      <c r="IB97" s="30"/>
      <c r="IC97" s="30"/>
      <c r="ID97" s="30"/>
      <c r="IE97" s="30"/>
      <c r="IF97" s="30"/>
      <c r="IG97" s="30"/>
      <c r="IH97" s="30"/>
      <c r="II97" s="30"/>
      <c r="IJ97" s="30"/>
      <c r="IK97" s="30"/>
      <c r="IL97" s="30"/>
      <c r="IM97" s="30"/>
      <c r="IN97" s="30"/>
      <c r="IO97" s="30"/>
      <c r="IP97" s="30"/>
      <c r="IQ97" s="30"/>
      <c r="IR97" s="30"/>
      <c r="IS97" s="30"/>
      <c r="IT97" s="30"/>
      <c r="IU97" s="30"/>
      <c r="IV97" s="30"/>
    </row>
    <row r="98" spans="1:256" customFormat="1" ht="15" customHeight="1" x14ac:dyDescent="0.2">
      <c r="A98" s="184" t="s">
        <v>94</v>
      </c>
      <c r="B98" s="200">
        <v>2</v>
      </c>
      <c r="C98" s="201"/>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c r="HA98" s="30"/>
      <c r="HB98" s="30"/>
      <c r="HC98" s="30"/>
      <c r="HD98" s="30"/>
      <c r="HE98" s="30"/>
      <c r="HF98" s="30"/>
      <c r="HG98" s="30"/>
      <c r="HH98" s="30"/>
      <c r="HI98" s="30"/>
      <c r="HJ98" s="30"/>
      <c r="HK98" s="30"/>
      <c r="HL98" s="30"/>
      <c r="HM98" s="30"/>
      <c r="HN98" s="30"/>
      <c r="HO98" s="30"/>
      <c r="HP98" s="30"/>
      <c r="HQ98" s="30"/>
      <c r="HR98" s="30"/>
      <c r="HS98" s="30"/>
      <c r="HT98" s="30"/>
      <c r="HU98" s="30"/>
      <c r="HV98" s="30"/>
      <c r="HW98" s="30"/>
      <c r="HX98" s="30"/>
      <c r="HY98" s="30"/>
      <c r="HZ98" s="30"/>
      <c r="IA98" s="30"/>
      <c r="IB98" s="30"/>
      <c r="IC98" s="30"/>
      <c r="ID98" s="30"/>
      <c r="IE98" s="30"/>
      <c r="IF98" s="30"/>
      <c r="IG98" s="30"/>
      <c r="IH98" s="30"/>
      <c r="II98" s="30"/>
      <c r="IJ98" s="30"/>
      <c r="IK98" s="30"/>
      <c r="IL98" s="30"/>
      <c r="IM98" s="30"/>
      <c r="IN98" s="30"/>
      <c r="IO98" s="30"/>
      <c r="IP98" s="30"/>
      <c r="IQ98" s="30"/>
      <c r="IR98" s="30"/>
      <c r="IS98" s="30"/>
      <c r="IT98" s="30"/>
      <c r="IU98" s="30"/>
      <c r="IV98" s="30"/>
    </row>
    <row r="99" spans="1:256" customFormat="1" ht="15" customHeight="1" x14ac:dyDescent="0.2">
      <c r="A99" s="184" t="s">
        <v>90</v>
      </c>
      <c r="B99" s="200">
        <v>31</v>
      </c>
      <c r="C99" s="201">
        <v>66</v>
      </c>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c r="IV99" s="30"/>
    </row>
    <row r="100" spans="1:256" customFormat="1" ht="15" customHeight="1" x14ac:dyDescent="0.2">
      <c r="A100" s="184" t="s">
        <v>75</v>
      </c>
      <c r="B100" s="200">
        <v>6</v>
      </c>
      <c r="C100" s="201"/>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c r="HA100" s="30"/>
      <c r="HB100" s="30"/>
      <c r="HC100" s="30"/>
      <c r="HD100" s="30"/>
      <c r="HE100" s="30"/>
      <c r="HF100" s="30"/>
      <c r="HG100" s="30"/>
      <c r="HH100" s="30"/>
      <c r="HI100" s="30"/>
      <c r="HJ100" s="30"/>
      <c r="HK100" s="30"/>
      <c r="HL100" s="30"/>
      <c r="HM100" s="30"/>
      <c r="HN100" s="30"/>
      <c r="HO100" s="30"/>
      <c r="HP100" s="30"/>
      <c r="HQ100" s="30"/>
      <c r="HR100" s="30"/>
      <c r="HS100" s="30"/>
      <c r="HT100" s="30"/>
      <c r="HU100" s="30"/>
      <c r="HV100" s="30"/>
      <c r="HW100" s="30"/>
      <c r="HX100" s="30"/>
      <c r="HY100" s="30"/>
      <c r="HZ100" s="30"/>
      <c r="IA100" s="30"/>
      <c r="IB100" s="30"/>
      <c r="IC100" s="30"/>
      <c r="ID100" s="30"/>
      <c r="IE100" s="30"/>
      <c r="IF100" s="30"/>
      <c r="IG100" s="30"/>
      <c r="IH100" s="30"/>
      <c r="II100" s="30"/>
      <c r="IJ100" s="30"/>
      <c r="IK100" s="30"/>
      <c r="IL100" s="30"/>
      <c r="IM100" s="30"/>
      <c r="IN100" s="30"/>
      <c r="IO100" s="30"/>
      <c r="IP100" s="30"/>
      <c r="IQ100" s="30"/>
      <c r="IR100" s="30"/>
      <c r="IS100" s="30"/>
      <c r="IT100" s="30"/>
      <c r="IU100" s="30"/>
      <c r="IV100" s="30"/>
    </row>
    <row r="101" spans="1:256" customFormat="1" ht="15" customHeight="1" x14ac:dyDescent="0.2">
      <c r="A101" s="184" t="s">
        <v>82</v>
      </c>
      <c r="B101" s="200">
        <v>2</v>
      </c>
      <c r="C101" s="201">
        <v>5</v>
      </c>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c r="HZ101" s="30"/>
      <c r="IA101" s="30"/>
      <c r="IB101" s="30"/>
      <c r="IC101" s="30"/>
      <c r="ID101" s="30"/>
      <c r="IE101" s="30"/>
      <c r="IF101" s="30"/>
      <c r="IG101" s="30"/>
      <c r="IH101" s="30"/>
      <c r="II101" s="30"/>
      <c r="IJ101" s="30"/>
      <c r="IK101" s="30"/>
      <c r="IL101" s="30"/>
      <c r="IM101" s="30"/>
      <c r="IN101" s="30"/>
      <c r="IO101" s="30"/>
      <c r="IP101" s="30"/>
      <c r="IQ101" s="30"/>
      <c r="IR101" s="30"/>
      <c r="IS101" s="30"/>
      <c r="IT101" s="30"/>
      <c r="IU101" s="30"/>
      <c r="IV101" s="30"/>
    </row>
    <row r="102" spans="1:256" customFormat="1" ht="15" customHeight="1" x14ac:dyDescent="0.2">
      <c r="A102" s="184" t="s">
        <v>91</v>
      </c>
      <c r="B102" s="200">
        <v>27</v>
      </c>
      <c r="C102" s="201">
        <v>103</v>
      </c>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c r="HA102" s="30"/>
      <c r="HB102" s="30"/>
      <c r="HC102" s="30"/>
      <c r="HD102" s="30"/>
      <c r="HE102" s="30"/>
      <c r="HF102" s="30"/>
      <c r="HG102" s="30"/>
      <c r="HH102" s="30"/>
      <c r="HI102" s="30"/>
      <c r="HJ102" s="30"/>
      <c r="HK102" s="30"/>
      <c r="HL102" s="30"/>
      <c r="HM102" s="30"/>
      <c r="HN102" s="30"/>
      <c r="HO102" s="30"/>
      <c r="HP102" s="30"/>
      <c r="HQ102" s="30"/>
      <c r="HR102" s="30"/>
      <c r="HS102" s="30"/>
      <c r="HT102" s="30"/>
      <c r="HU102" s="30"/>
      <c r="HV102" s="30"/>
      <c r="HW102" s="30"/>
      <c r="HX102" s="30"/>
      <c r="HY102" s="30"/>
      <c r="HZ102" s="30"/>
      <c r="IA102" s="30"/>
      <c r="IB102" s="30"/>
      <c r="IC102" s="30"/>
      <c r="ID102" s="30"/>
      <c r="IE102" s="30"/>
      <c r="IF102" s="30"/>
      <c r="IG102" s="30"/>
      <c r="IH102" s="30"/>
      <c r="II102" s="30"/>
      <c r="IJ102" s="30"/>
      <c r="IK102" s="30"/>
      <c r="IL102" s="30"/>
      <c r="IM102" s="30"/>
      <c r="IN102" s="30"/>
      <c r="IO102" s="30"/>
      <c r="IP102" s="30"/>
      <c r="IQ102" s="30"/>
      <c r="IR102" s="30"/>
      <c r="IS102" s="30"/>
      <c r="IT102" s="30"/>
      <c r="IU102" s="30"/>
      <c r="IV102" s="30"/>
    </row>
    <row r="103" spans="1:256" customFormat="1" ht="15" customHeight="1" x14ac:dyDescent="0.2">
      <c r="A103" s="184" t="s">
        <v>105</v>
      </c>
      <c r="B103" s="200">
        <v>2</v>
      </c>
      <c r="C103" s="201">
        <v>5</v>
      </c>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HT103" s="30"/>
      <c r="HU103" s="30"/>
      <c r="HV103" s="30"/>
      <c r="HW103" s="30"/>
      <c r="HX103" s="30"/>
      <c r="HY103" s="30"/>
      <c r="HZ103" s="30"/>
      <c r="IA103" s="30"/>
      <c r="IB103" s="30"/>
      <c r="IC103" s="30"/>
      <c r="ID103" s="30"/>
      <c r="IE103" s="30"/>
      <c r="IF103" s="30"/>
      <c r="IG103" s="30"/>
      <c r="IH103" s="30"/>
      <c r="II103" s="30"/>
      <c r="IJ103" s="30"/>
      <c r="IK103" s="30"/>
      <c r="IL103" s="30"/>
      <c r="IM103" s="30"/>
      <c r="IN103" s="30"/>
      <c r="IO103" s="30"/>
      <c r="IP103" s="30"/>
      <c r="IQ103" s="30"/>
      <c r="IR103" s="30"/>
      <c r="IS103" s="30"/>
      <c r="IT103" s="30"/>
      <c r="IU103" s="30"/>
      <c r="IV103" s="30"/>
    </row>
    <row r="104" spans="1:256" customFormat="1" ht="15" customHeight="1" x14ac:dyDescent="0.2">
      <c r="A104" s="184" t="s">
        <v>84</v>
      </c>
      <c r="B104" s="200">
        <v>1</v>
      </c>
      <c r="C104" s="201">
        <v>1</v>
      </c>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0"/>
      <c r="GZ104" s="30"/>
      <c r="HA104" s="30"/>
      <c r="HB104" s="30"/>
      <c r="HC104" s="30"/>
      <c r="HD104" s="30"/>
      <c r="HE104" s="30"/>
      <c r="HF104" s="30"/>
      <c r="HG104" s="30"/>
      <c r="HH104" s="30"/>
      <c r="HI104" s="30"/>
      <c r="HJ104" s="30"/>
      <c r="HK104" s="30"/>
      <c r="HL104" s="30"/>
      <c r="HM104" s="30"/>
      <c r="HN104" s="30"/>
      <c r="HO104" s="30"/>
      <c r="HP104" s="30"/>
      <c r="HQ104" s="30"/>
      <c r="HR104" s="30"/>
      <c r="HS104" s="30"/>
      <c r="HT104" s="30"/>
      <c r="HU104" s="30"/>
      <c r="HV104" s="30"/>
      <c r="HW104" s="30"/>
      <c r="HX104" s="30"/>
      <c r="HY104" s="30"/>
      <c r="HZ104" s="30"/>
      <c r="IA104" s="30"/>
      <c r="IB104" s="30"/>
      <c r="IC104" s="30"/>
      <c r="ID104" s="30"/>
      <c r="IE104" s="30"/>
      <c r="IF104" s="30"/>
      <c r="IG104" s="30"/>
      <c r="IH104" s="30"/>
      <c r="II104" s="30"/>
      <c r="IJ104" s="30"/>
      <c r="IK104" s="30"/>
      <c r="IL104" s="30"/>
      <c r="IM104" s="30"/>
      <c r="IN104" s="30"/>
      <c r="IO104" s="30"/>
      <c r="IP104" s="30"/>
      <c r="IQ104" s="30"/>
      <c r="IR104" s="30"/>
      <c r="IS104" s="30"/>
      <c r="IT104" s="30"/>
      <c r="IU104" s="30"/>
      <c r="IV104" s="30"/>
    </row>
    <row r="105" spans="1:256" customFormat="1" ht="15" customHeight="1" thickBot="1" x14ac:dyDescent="0.25">
      <c r="A105" s="202"/>
      <c r="B105" s="203"/>
      <c r="C105" s="204"/>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0"/>
      <c r="GZ105" s="30"/>
      <c r="HA105" s="30"/>
      <c r="HB105" s="30"/>
      <c r="HC105" s="30"/>
      <c r="HD105" s="30"/>
      <c r="HE105" s="30"/>
      <c r="HF105" s="30"/>
      <c r="HG105" s="30"/>
      <c r="HH105" s="30"/>
      <c r="HI105" s="30"/>
      <c r="HJ105" s="30"/>
      <c r="HK105" s="30"/>
      <c r="HL105" s="30"/>
      <c r="HM105" s="30"/>
      <c r="HN105" s="30"/>
      <c r="HO105" s="30"/>
      <c r="HP105" s="30"/>
      <c r="HQ105" s="30"/>
      <c r="HR105" s="30"/>
      <c r="HS105" s="30"/>
      <c r="HT105" s="30"/>
      <c r="HU105" s="30"/>
      <c r="HV105" s="30"/>
      <c r="HW105" s="30"/>
      <c r="HX105" s="30"/>
      <c r="HY105" s="30"/>
      <c r="HZ105" s="30"/>
      <c r="IA105" s="30"/>
      <c r="IB105" s="30"/>
      <c r="IC105" s="30"/>
      <c r="ID105" s="30"/>
      <c r="IE105" s="30"/>
      <c r="IF105" s="30"/>
      <c r="IG105" s="30"/>
      <c r="IH105" s="30"/>
      <c r="II105" s="30"/>
      <c r="IJ105" s="30"/>
      <c r="IK105" s="30"/>
      <c r="IL105" s="30"/>
      <c r="IM105" s="30"/>
      <c r="IN105" s="30"/>
      <c r="IO105" s="30"/>
      <c r="IP105" s="30"/>
      <c r="IQ105" s="30"/>
      <c r="IR105" s="30"/>
      <c r="IS105" s="30"/>
      <c r="IT105" s="30"/>
      <c r="IU105" s="30"/>
      <c r="IV105" s="30"/>
    </row>
    <row r="106" spans="1:256" customFormat="1" ht="13.5" thickBot="1" x14ac:dyDescent="0.25">
      <c r="A106" s="191" t="s">
        <v>73</v>
      </c>
      <c r="B106" s="205">
        <v>288</v>
      </c>
      <c r="C106" s="206">
        <v>440</v>
      </c>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c r="IB106" s="30"/>
      <c r="IC106" s="30"/>
      <c r="ID106" s="30"/>
      <c r="IE106" s="30"/>
      <c r="IF106" s="30"/>
      <c r="IG106" s="30"/>
      <c r="IH106" s="30"/>
      <c r="II106" s="30"/>
      <c r="IJ106" s="30"/>
      <c r="IK106" s="30"/>
      <c r="IL106" s="30"/>
      <c r="IM106" s="30"/>
      <c r="IN106" s="30"/>
      <c r="IO106" s="30"/>
      <c r="IP106" s="30"/>
      <c r="IQ106" s="30"/>
      <c r="IR106" s="30"/>
      <c r="IS106" s="30"/>
      <c r="IT106" s="30"/>
      <c r="IU106" s="30"/>
      <c r="IV106" s="30"/>
    </row>
    <row r="107" spans="1:256" customFormat="1" x14ac:dyDescent="0.2">
      <c r="A107" s="344"/>
      <c r="B107" s="344"/>
      <c r="C107" s="207"/>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c r="II107" s="30"/>
      <c r="IJ107" s="30"/>
      <c r="IK107" s="30"/>
      <c r="IL107" s="30"/>
      <c r="IM107" s="30"/>
      <c r="IN107" s="30"/>
      <c r="IO107" s="30"/>
      <c r="IP107" s="30"/>
      <c r="IQ107" s="30"/>
      <c r="IR107" s="30"/>
      <c r="IS107" s="30"/>
      <c r="IT107" s="30"/>
      <c r="IU107" s="30"/>
      <c r="IV107" s="30"/>
    </row>
    <row r="108" spans="1:256" s="154" customFormat="1" x14ac:dyDescent="0.2">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0"/>
      <c r="GJ108" s="30"/>
      <c r="GK108" s="30"/>
      <c r="GL108" s="30"/>
      <c r="GM108" s="30"/>
      <c r="GN108" s="30"/>
      <c r="GO108" s="30"/>
      <c r="GP108" s="30"/>
      <c r="GQ108" s="30"/>
      <c r="GR108" s="30"/>
      <c r="GS108" s="30"/>
      <c r="GT108" s="30"/>
      <c r="GU108" s="30"/>
      <c r="GV108" s="30"/>
      <c r="GW108" s="30"/>
      <c r="GX108" s="30"/>
      <c r="GY108" s="30"/>
      <c r="GZ108" s="30"/>
      <c r="HA108" s="30"/>
      <c r="HB108" s="30"/>
      <c r="HC108" s="30"/>
      <c r="HD108" s="30"/>
      <c r="HE108" s="30"/>
      <c r="HF108" s="30"/>
      <c r="HG108" s="30"/>
      <c r="HH108" s="30"/>
      <c r="HI108" s="30"/>
      <c r="HJ108" s="30"/>
      <c r="HK108" s="30"/>
      <c r="HL108" s="30"/>
      <c r="HM108" s="30"/>
      <c r="HN108" s="30"/>
      <c r="HO108" s="30"/>
      <c r="HP108" s="30"/>
      <c r="HQ108" s="30"/>
      <c r="HR108" s="30"/>
      <c r="HS108" s="30"/>
      <c r="HT108" s="30"/>
      <c r="HU108" s="30"/>
      <c r="HV108" s="30"/>
      <c r="HW108" s="30"/>
      <c r="HX108" s="30"/>
      <c r="HY108" s="30"/>
      <c r="HZ108" s="30"/>
      <c r="IA108" s="30"/>
      <c r="IB108" s="30"/>
      <c r="IC108" s="30"/>
      <c r="ID108" s="30"/>
      <c r="IE108" s="30"/>
      <c r="IF108" s="30"/>
      <c r="IG108" s="30"/>
      <c r="IH108" s="30"/>
      <c r="II108" s="30"/>
      <c r="IJ108" s="30"/>
      <c r="IK108" s="30"/>
      <c r="IL108" s="30"/>
      <c r="IM108" s="30"/>
      <c r="IN108" s="30"/>
      <c r="IO108" s="30"/>
      <c r="IP108" s="30"/>
      <c r="IQ108" s="30"/>
      <c r="IR108" s="30"/>
      <c r="IS108" s="30"/>
      <c r="IT108" s="30"/>
      <c r="IU108" s="30"/>
      <c r="IV108" s="30"/>
    </row>
    <row r="109" spans="1:256" s="154" customFormat="1" ht="25.5" x14ac:dyDescent="0.2">
      <c r="A109" s="208" t="s">
        <v>135</v>
      </c>
      <c r="B109" s="209" t="s">
        <v>136</v>
      </c>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0"/>
      <c r="GJ109" s="30"/>
      <c r="GK109" s="30"/>
      <c r="GL109" s="30"/>
      <c r="GM109" s="30"/>
      <c r="GN109" s="30"/>
      <c r="GO109" s="30"/>
      <c r="GP109" s="30"/>
      <c r="GQ109" s="30"/>
      <c r="GR109" s="30"/>
      <c r="GS109" s="30"/>
      <c r="GT109" s="30"/>
      <c r="GU109" s="30"/>
      <c r="GV109" s="30"/>
      <c r="GW109" s="30"/>
      <c r="GX109" s="30"/>
      <c r="GY109" s="30"/>
      <c r="GZ109" s="30"/>
      <c r="HA109" s="30"/>
      <c r="HB109" s="30"/>
      <c r="HC109" s="30"/>
      <c r="HD109" s="30"/>
      <c r="HE109" s="30"/>
      <c r="HF109" s="30"/>
      <c r="HG109" s="30"/>
      <c r="HH109" s="30"/>
      <c r="HI109" s="30"/>
      <c r="HJ109" s="30"/>
      <c r="HK109" s="30"/>
      <c r="HL109" s="30"/>
      <c r="HM109" s="30"/>
      <c r="HN109" s="30"/>
      <c r="HO109" s="30"/>
      <c r="HP109" s="30"/>
      <c r="HQ109" s="30"/>
      <c r="HR109" s="30"/>
      <c r="HS109" s="30"/>
      <c r="HT109" s="30"/>
      <c r="HU109" s="30"/>
      <c r="HV109" s="30"/>
      <c r="HW109" s="30"/>
      <c r="HX109" s="30"/>
      <c r="HY109" s="30"/>
      <c r="HZ109" s="30"/>
      <c r="IA109" s="30"/>
      <c r="IB109" s="30"/>
      <c r="IC109" s="30"/>
      <c r="ID109" s="30"/>
      <c r="IE109" s="30"/>
      <c r="IF109" s="30"/>
      <c r="IG109" s="30"/>
      <c r="IH109" s="30"/>
      <c r="II109" s="30"/>
      <c r="IJ109" s="30"/>
      <c r="IK109" s="30"/>
      <c r="IL109" s="30"/>
      <c r="IM109" s="30"/>
      <c r="IN109" s="30"/>
      <c r="IO109" s="30"/>
      <c r="IP109" s="30"/>
      <c r="IQ109" s="30"/>
      <c r="IR109" s="30"/>
      <c r="IS109" s="30"/>
      <c r="IT109" s="30"/>
      <c r="IU109" s="30"/>
      <c r="IV109" s="30"/>
    </row>
    <row r="110" spans="1:256" s="154" customFormat="1" x14ac:dyDescent="0.2">
      <c r="A110" s="210" t="s">
        <v>137</v>
      </c>
      <c r="B110" s="211">
        <v>82</v>
      </c>
    </row>
    <row r="111" spans="1:256" s="154" customFormat="1" x14ac:dyDescent="0.2">
      <c r="A111" s="210" t="s">
        <v>138</v>
      </c>
      <c r="B111" s="211">
        <v>76</v>
      </c>
    </row>
    <row r="112" spans="1:256" s="154" customFormat="1" x14ac:dyDescent="0.2">
      <c r="A112" s="210" t="s">
        <v>139</v>
      </c>
      <c r="B112" s="211">
        <v>225</v>
      </c>
    </row>
    <row r="113" spans="1:2" s="154" customFormat="1" x14ac:dyDescent="0.2">
      <c r="A113" s="210" t="s">
        <v>140</v>
      </c>
      <c r="B113" s="211">
        <v>45</v>
      </c>
    </row>
    <row r="114" spans="1:2" s="154" customFormat="1" x14ac:dyDescent="0.2">
      <c r="A114" s="210" t="s">
        <v>141</v>
      </c>
      <c r="B114" s="211">
        <v>12</v>
      </c>
    </row>
    <row r="115" spans="1:2" s="154" customFormat="1" ht="15" x14ac:dyDescent="0.25">
      <c r="A115" s="212" t="s">
        <v>73</v>
      </c>
      <c r="B115" s="213">
        <v>440</v>
      </c>
    </row>
    <row r="116" spans="1:2" s="154" customFormat="1" x14ac:dyDescent="0.2">
      <c r="A116" s="214"/>
    </row>
    <row r="117" spans="1:2" s="154" customFormat="1" x14ac:dyDescent="0.2">
      <c r="A117" s="214"/>
    </row>
    <row r="118" spans="1:2" s="154" customFormat="1" ht="25.5" x14ac:dyDescent="0.2">
      <c r="A118" s="208" t="s">
        <v>133</v>
      </c>
      <c r="B118" s="209" t="s">
        <v>289</v>
      </c>
    </row>
    <row r="119" spans="1:2" s="154" customFormat="1" x14ac:dyDescent="0.2">
      <c r="A119" s="216" t="s">
        <v>143</v>
      </c>
      <c r="B119" s="211">
        <v>3</v>
      </c>
    </row>
    <row r="120" spans="1:2" s="154" customFormat="1" x14ac:dyDescent="0.2">
      <c r="A120" s="216" t="s">
        <v>144</v>
      </c>
      <c r="B120" s="211">
        <v>16</v>
      </c>
    </row>
    <row r="121" spans="1:2" s="154" customFormat="1" x14ac:dyDescent="0.2">
      <c r="A121" s="216" t="s">
        <v>145</v>
      </c>
      <c r="B121" s="211">
        <v>10</v>
      </c>
    </row>
    <row r="122" spans="1:2" s="154" customFormat="1" x14ac:dyDescent="0.2">
      <c r="A122" s="217" t="s">
        <v>146</v>
      </c>
      <c r="B122" s="211">
        <v>189</v>
      </c>
    </row>
    <row r="123" spans="1:2" s="154" customFormat="1" x14ac:dyDescent="0.2">
      <c r="A123" s="218" t="s">
        <v>89</v>
      </c>
      <c r="B123" s="211">
        <v>1</v>
      </c>
    </row>
    <row r="124" spans="1:2" s="154" customFormat="1" x14ac:dyDescent="0.2">
      <c r="A124" s="218" t="s">
        <v>147</v>
      </c>
      <c r="B124" s="211">
        <v>6</v>
      </c>
    </row>
    <row r="125" spans="1:2" s="154" customFormat="1" x14ac:dyDescent="0.2">
      <c r="A125" s="217" t="s">
        <v>180</v>
      </c>
      <c r="B125" s="211">
        <v>38</v>
      </c>
    </row>
    <row r="126" spans="1:2" s="154" customFormat="1" x14ac:dyDescent="0.2">
      <c r="A126" s="216" t="s">
        <v>148</v>
      </c>
      <c r="B126" s="211">
        <v>9</v>
      </c>
    </row>
    <row r="127" spans="1:2" s="154" customFormat="1" x14ac:dyDescent="0.2">
      <c r="A127" s="218" t="s">
        <v>149</v>
      </c>
      <c r="B127" s="211">
        <v>9</v>
      </c>
    </row>
    <row r="128" spans="1:2" s="154" customFormat="1" x14ac:dyDescent="0.2">
      <c r="A128" s="217" t="s">
        <v>181</v>
      </c>
      <c r="B128" s="211">
        <v>4</v>
      </c>
    </row>
    <row r="129" spans="1:2" s="154" customFormat="1" x14ac:dyDescent="0.2">
      <c r="A129" s="217" t="s">
        <v>106</v>
      </c>
      <c r="B129" s="211">
        <v>3</v>
      </c>
    </row>
    <row r="130" spans="1:2" s="154" customFormat="1" x14ac:dyDescent="0.2">
      <c r="A130" s="219" t="s">
        <v>73</v>
      </c>
      <c r="B130" s="220">
        <v>288</v>
      </c>
    </row>
  </sheetData>
  <mergeCells count="25">
    <mergeCell ref="A107:B107"/>
    <mergeCell ref="A60:C60"/>
    <mergeCell ref="A62:A63"/>
    <mergeCell ref="B62:B63"/>
    <mergeCell ref="C62:C63"/>
    <mergeCell ref="A57:D57"/>
    <mergeCell ref="A34:A35"/>
    <mergeCell ref="A85:C85"/>
    <mergeCell ref="B34:B35"/>
    <mergeCell ref="C34:C35"/>
    <mergeCell ref="D34:D35"/>
    <mergeCell ref="A55:D55"/>
    <mergeCell ref="A56:D56"/>
    <mergeCell ref="E34:E35"/>
    <mergeCell ref="A2:E2"/>
    <mergeCell ref="A5:E5"/>
    <mergeCell ref="A6:A7"/>
    <mergeCell ref="B6:B7"/>
    <mergeCell ref="C6:C7"/>
    <mergeCell ref="D6:D7"/>
    <mergeCell ref="A4:D4"/>
    <mergeCell ref="A27:D27"/>
    <mergeCell ref="A28:D28"/>
    <mergeCell ref="A29:D29"/>
    <mergeCell ref="A32:E32"/>
  </mergeCells>
  <phoneticPr fontId="24" type="noConversion"/>
  <printOptions horizontalCentered="1"/>
  <pageMargins left="0.6" right="0.56000000000000005" top="0.59055118110236227" bottom="0.78" header="0" footer="0"/>
  <pageSetup paperSize="9" scale="72" orientation="portrait" horizontalDpi="300" verticalDpi="300" r:id="rId1"/>
  <headerFooter alignWithMargins="0">
    <oddFooter>&amp;A</oddFooter>
  </headerFooter>
  <rowBreaks count="1" manualBreakCount="1">
    <brk id="58"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V132"/>
  <sheetViews>
    <sheetView view="pageBreakPreview" zoomScale="60" zoomScaleNormal="75" workbookViewId="0">
      <selection activeCell="B37" sqref="B37"/>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51" t="s">
        <v>167</v>
      </c>
      <c r="B2" s="351"/>
      <c r="C2" s="351"/>
      <c r="D2" s="351"/>
      <c r="E2" s="351"/>
      <c r="F2" s="36"/>
      <c r="G2" s="36"/>
      <c r="H2" s="36"/>
      <c r="I2" s="36"/>
      <c r="J2" s="36"/>
    </row>
    <row r="4" spans="1:14" ht="15" customHeight="1" x14ac:dyDescent="0.25">
      <c r="A4" s="354" t="s">
        <v>3</v>
      </c>
      <c r="B4" s="354"/>
      <c r="C4" s="354"/>
      <c r="D4" s="354"/>
      <c r="E4" s="222"/>
      <c r="F4" s="221"/>
      <c r="G4" s="221"/>
      <c r="H4" s="221"/>
      <c r="I4" s="221"/>
      <c r="J4" s="221"/>
      <c r="K4" s="221"/>
    </row>
    <row r="5" spans="1:14" ht="13.5" thickBot="1" x14ac:dyDescent="0.25">
      <c r="A5" s="352"/>
      <c r="B5" s="352"/>
      <c r="C5" s="352"/>
      <c r="D5" s="352"/>
      <c r="E5" s="353"/>
    </row>
    <row r="6" spans="1:14" s="4" customFormat="1" ht="12.75" customHeight="1" x14ac:dyDescent="0.2">
      <c r="A6" s="318" t="s">
        <v>72</v>
      </c>
      <c r="B6" s="312" t="s">
        <v>130</v>
      </c>
      <c r="C6" s="312" t="s">
        <v>76</v>
      </c>
      <c r="D6" s="312" t="s">
        <v>131</v>
      </c>
      <c r="E6" s="147"/>
      <c r="F6" s="3"/>
      <c r="G6" s="3"/>
      <c r="H6" s="3"/>
      <c r="I6" s="3"/>
      <c r="J6" s="3"/>
    </row>
    <row r="7" spans="1:14" s="4" customFormat="1" ht="28.5" customHeight="1" thickBot="1" x14ac:dyDescent="0.25">
      <c r="A7" s="319"/>
      <c r="B7" s="313"/>
      <c r="C7" s="313"/>
      <c r="D7" s="313"/>
      <c r="E7" s="3"/>
      <c r="F7" s="3"/>
      <c r="G7" s="3"/>
      <c r="H7" s="3"/>
      <c r="I7" s="3"/>
      <c r="J7" s="3"/>
    </row>
    <row r="8" spans="1:14" s="4" customFormat="1" x14ac:dyDescent="0.2">
      <c r="A8" s="31" t="s">
        <v>74</v>
      </c>
      <c r="B8" s="119">
        <v>1029122.44</v>
      </c>
      <c r="C8" s="120">
        <v>23.04</v>
      </c>
      <c r="D8" s="123">
        <v>3438014.28</v>
      </c>
      <c r="E8" s="7"/>
      <c r="F8" s="7"/>
      <c r="G8" s="7"/>
      <c r="H8" s="7"/>
      <c r="I8" s="7"/>
      <c r="J8" s="7"/>
      <c r="K8" s="7"/>
      <c r="L8" s="7"/>
      <c r="M8" s="7"/>
      <c r="N8" s="7"/>
    </row>
    <row r="9" spans="1:14" s="4" customFormat="1" x14ac:dyDescent="0.2">
      <c r="A9" s="32" t="s">
        <v>170</v>
      </c>
      <c r="B9" s="122">
        <v>79514</v>
      </c>
      <c r="C9" s="123">
        <v>3.04</v>
      </c>
      <c r="D9" s="123">
        <v>2535819.46</v>
      </c>
      <c r="E9" s="7"/>
      <c r="F9" s="7"/>
      <c r="G9" s="7"/>
      <c r="H9" s="7"/>
      <c r="I9" s="7"/>
      <c r="J9" s="7"/>
      <c r="K9" s="7"/>
      <c r="L9" s="7"/>
      <c r="M9" s="7"/>
      <c r="N9" s="7"/>
    </row>
    <row r="10" spans="1:14" s="4" customFormat="1" x14ac:dyDescent="0.2">
      <c r="A10" s="32" t="s">
        <v>191</v>
      </c>
      <c r="B10" s="122">
        <v>1650</v>
      </c>
      <c r="C10" s="123">
        <v>0.28999999999999998</v>
      </c>
      <c r="D10" s="123">
        <v>564767.81000000006</v>
      </c>
      <c r="E10" s="7"/>
      <c r="F10" s="7"/>
      <c r="G10" s="7"/>
      <c r="H10" s="7"/>
      <c r="I10" s="7"/>
      <c r="J10" s="7"/>
      <c r="K10" s="7"/>
      <c r="L10" s="7"/>
      <c r="M10" s="7"/>
      <c r="N10" s="7"/>
    </row>
    <row r="11" spans="1:14" s="4" customFormat="1" x14ac:dyDescent="0.2">
      <c r="A11" s="32" t="s">
        <v>77</v>
      </c>
      <c r="B11" s="122">
        <v>18582.400000000001</v>
      </c>
      <c r="C11" s="123">
        <v>5.13</v>
      </c>
      <c r="D11" s="123">
        <v>343531.89999999997</v>
      </c>
      <c r="E11" s="7"/>
      <c r="F11" s="7"/>
      <c r="G11" s="7"/>
      <c r="H11" s="7"/>
      <c r="I11" s="7"/>
      <c r="J11" s="7"/>
      <c r="K11" s="7"/>
      <c r="L11" s="7"/>
      <c r="M11" s="7"/>
      <c r="N11" s="7"/>
    </row>
    <row r="12" spans="1:14" s="4" customFormat="1" x14ac:dyDescent="0.2">
      <c r="A12" s="32" t="s">
        <v>78</v>
      </c>
      <c r="B12" s="122">
        <v>126116.85</v>
      </c>
      <c r="C12" s="123">
        <v>3.51</v>
      </c>
      <c r="D12" s="123">
        <v>3471443.8</v>
      </c>
      <c r="E12" s="7"/>
      <c r="F12" s="7"/>
      <c r="G12" s="7"/>
      <c r="H12" s="7"/>
      <c r="I12" s="7"/>
      <c r="J12" s="7"/>
      <c r="K12" s="7"/>
      <c r="L12" s="7"/>
      <c r="M12" s="7"/>
      <c r="N12" s="7"/>
    </row>
    <row r="13" spans="1:14" s="4" customFormat="1" x14ac:dyDescent="0.2">
      <c r="A13" s="32" t="s">
        <v>79</v>
      </c>
      <c r="B13" s="122">
        <v>702474</v>
      </c>
      <c r="C13" s="123">
        <v>14.59</v>
      </c>
      <c r="D13" s="123">
        <v>4112809.74</v>
      </c>
      <c r="E13" s="7"/>
      <c r="F13" s="7"/>
      <c r="G13" s="7"/>
      <c r="H13" s="7"/>
      <c r="I13" s="7"/>
      <c r="J13" s="7"/>
      <c r="K13" s="7"/>
      <c r="L13" s="7"/>
      <c r="M13" s="7"/>
      <c r="N13" s="7"/>
    </row>
    <row r="14" spans="1:14" s="4" customFormat="1" x14ac:dyDescent="0.2">
      <c r="A14" s="32" t="s">
        <v>80</v>
      </c>
      <c r="B14" s="122">
        <v>695728.44</v>
      </c>
      <c r="C14" s="123">
        <v>35.92</v>
      </c>
      <c r="D14" s="123">
        <v>1241227.83</v>
      </c>
      <c r="E14" s="7"/>
      <c r="F14" s="7"/>
      <c r="G14" s="7"/>
      <c r="H14" s="7"/>
      <c r="I14" s="7"/>
      <c r="J14" s="7"/>
      <c r="K14" s="7"/>
      <c r="L14" s="7"/>
      <c r="M14" s="7"/>
      <c r="N14" s="7"/>
    </row>
    <row r="15" spans="1:14" s="4" customFormat="1" x14ac:dyDescent="0.2">
      <c r="A15" s="32" t="s">
        <v>0</v>
      </c>
      <c r="B15" s="122">
        <v>73909.240000000005</v>
      </c>
      <c r="C15" s="123">
        <v>17.54</v>
      </c>
      <c r="D15" s="123">
        <v>347420.83</v>
      </c>
      <c r="E15" s="7"/>
      <c r="F15" s="7"/>
      <c r="G15" s="7"/>
      <c r="H15" s="7"/>
      <c r="I15" s="7"/>
      <c r="J15" s="7"/>
      <c r="K15" s="7"/>
      <c r="L15" s="7"/>
      <c r="M15" s="7"/>
      <c r="N15" s="7"/>
    </row>
    <row r="16" spans="1:14" s="4" customFormat="1" x14ac:dyDescent="0.2">
      <c r="A16" s="32" t="s">
        <v>81</v>
      </c>
      <c r="B16" s="122">
        <v>284552</v>
      </c>
      <c r="C16" s="123">
        <v>47.87</v>
      </c>
      <c r="D16" s="123">
        <v>309839.73</v>
      </c>
      <c r="E16" s="7"/>
      <c r="F16" s="7"/>
      <c r="G16" s="7"/>
      <c r="H16" s="7"/>
      <c r="I16" s="7"/>
      <c r="J16" s="7"/>
      <c r="K16" s="7"/>
      <c r="L16" s="7"/>
      <c r="M16" s="7"/>
      <c r="N16" s="7"/>
    </row>
    <row r="17" spans="1:14" s="4" customFormat="1" x14ac:dyDescent="0.2">
      <c r="A17" s="32" t="s">
        <v>122</v>
      </c>
      <c r="B17" s="122">
        <v>19600</v>
      </c>
      <c r="C17" s="123">
        <v>1.55</v>
      </c>
      <c r="D17" s="123">
        <v>1247436.1399999999</v>
      </c>
      <c r="E17" s="7"/>
      <c r="F17" s="7"/>
      <c r="G17" s="7"/>
      <c r="H17" s="7"/>
      <c r="I17" s="7"/>
      <c r="J17" s="7"/>
      <c r="K17" s="7"/>
      <c r="L17" s="7"/>
      <c r="M17" s="7"/>
      <c r="N17" s="7"/>
    </row>
    <row r="18" spans="1:14" s="4" customFormat="1" x14ac:dyDescent="0.2">
      <c r="A18" s="32" t="s">
        <v>172</v>
      </c>
      <c r="B18" s="122">
        <v>28957</v>
      </c>
      <c r="C18" s="123">
        <v>1.06</v>
      </c>
      <c r="D18" s="123">
        <v>2698902.22</v>
      </c>
      <c r="E18" s="7"/>
      <c r="F18" s="7"/>
      <c r="G18" s="7"/>
      <c r="H18" s="7"/>
      <c r="I18" s="7"/>
      <c r="J18" s="7"/>
      <c r="K18" s="7"/>
      <c r="L18" s="7"/>
      <c r="M18" s="7"/>
      <c r="N18" s="7"/>
    </row>
    <row r="19" spans="1:14" s="4" customFormat="1" x14ac:dyDescent="0.2">
      <c r="A19" s="32" t="s">
        <v>1</v>
      </c>
      <c r="B19" s="122">
        <v>200722.5</v>
      </c>
      <c r="C19" s="123">
        <v>9.84</v>
      </c>
      <c r="D19" s="123">
        <v>1839999.43</v>
      </c>
      <c r="E19" s="7"/>
      <c r="F19" s="7"/>
      <c r="G19" s="7"/>
      <c r="H19" s="7"/>
      <c r="I19" s="7"/>
      <c r="J19" s="7"/>
      <c r="K19" s="7"/>
      <c r="L19" s="7"/>
      <c r="M19" s="7"/>
      <c r="N19" s="7"/>
    </row>
    <row r="20" spans="1:14" s="4" customFormat="1" x14ac:dyDescent="0.2">
      <c r="A20" s="32" t="s">
        <v>75</v>
      </c>
      <c r="B20" s="122">
        <v>1940.3</v>
      </c>
      <c r="C20" s="123">
        <v>0.89</v>
      </c>
      <c r="D20" s="123">
        <v>215555.80000000002</v>
      </c>
      <c r="E20" s="7"/>
      <c r="F20" s="7"/>
      <c r="G20" s="7"/>
      <c r="H20" s="7"/>
      <c r="I20" s="7"/>
      <c r="J20" s="7"/>
      <c r="K20" s="7"/>
      <c r="L20" s="7"/>
      <c r="M20" s="7"/>
      <c r="N20" s="7"/>
    </row>
    <row r="21" spans="1:14" s="4" customFormat="1" x14ac:dyDescent="0.2">
      <c r="A21" s="32" t="s">
        <v>82</v>
      </c>
      <c r="B21" s="122">
        <v>72060.72</v>
      </c>
      <c r="C21" s="123">
        <v>23.93</v>
      </c>
      <c r="D21" s="123">
        <v>229132.30000000002</v>
      </c>
      <c r="E21" s="7"/>
      <c r="F21" s="7"/>
      <c r="G21" s="7"/>
      <c r="H21" s="7"/>
      <c r="I21" s="7"/>
      <c r="J21" s="7"/>
      <c r="K21" s="7"/>
      <c r="L21" s="7"/>
      <c r="M21" s="7"/>
      <c r="N21" s="7"/>
    </row>
    <row r="22" spans="1:14" s="4" customFormat="1" x14ac:dyDescent="0.2">
      <c r="A22" s="32" t="s">
        <v>123</v>
      </c>
      <c r="B22" s="122">
        <v>54998</v>
      </c>
      <c r="C22" s="123">
        <v>11.09</v>
      </c>
      <c r="D22" s="123">
        <v>441003.88</v>
      </c>
      <c r="E22" s="7"/>
      <c r="F22" s="7"/>
      <c r="G22" s="7"/>
      <c r="H22" s="7"/>
      <c r="I22" s="7"/>
      <c r="J22" s="7"/>
      <c r="K22" s="7"/>
      <c r="L22" s="7"/>
      <c r="M22" s="7"/>
      <c r="N22" s="7"/>
    </row>
    <row r="23" spans="1:14" s="4" customFormat="1" x14ac:dyDescent="0.2">
      <c r="A23" s="32" t="s">
        <v>2</v>
      </c>
      <c r="B23" s="122">
        <v>1773.86</v>
      </c>
      <c r="C23" s="123">
        <v>0.23</v>
      </c>
      <c r="D23" s="123">
        <v>764154.86</v>
      </c>
      <c r="E23" s="7"/>
      <c r="F23" s="7"/>
      <c r="G23" s="7"/>
      <c r="H23" s="7"/>
      <c r="I23" s="7"/>
      <c r="J23" s="7"/>
      <c r="K23" s="7"/>
      <c r="L23" s="7"/>
      <c r="M23" s="7"/>
      <c r="N23" s="7"/>
    </row>
    <row r="24" spans="1:14" s="4" customFormat="1" x14ac:dyDescent="0.2">
      <c r="A24" s="32" t="s">
        <v>84</v>
      </c>
      <c r="B24" s="122">
        <v>37640.9</v>
      </c>
      <c r="C24" s="123">
        <v>7.72</v>
      </c>
      <c r="D24" s="123">
        <v>449736.06</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3429342.65</v>
      </c>
      <c r="C26" s="126">
        <v>12.39</v>
      </c>
      <c r="D26" s="125">
        <v>24250796.069999997</v>
      </c>
      <c r="E26" s="11"/>
      <c r="F26" s="7"/>
      <c r="G26" s="7"/>
      <c r="H26" s="7"/>
      <c r="I26" s="7"/>
      <c r="J26" s="7"/>
      <c r="K26" s="7"/>
      <c r="L26" s="7"/>
      <c r="M26" s="7"/>
      <c r="N26" s="7"/>
    </row>
    <row r="27" spans="1:14" s="4" customFormat="1" ht="17.25" customHeight="1" x14ac:dyDescent="0.2">
      <c r="A27" s="314" t="s">
        <v>128</v>
      </c>
      <c r="B27" s="314"/>
      <c r="C27" s="314"/>
      <c r="D27" s="314"/>
      <c r="E27" s="38"/>
    </row>
    <row r="28" spans="1:14" x14ac:dyDescent="0.2">
      <c r="A28" s="322" t="s">
        <v>205</v>
      </c>
      <c r="B28" s="322"/>
      <c r="C28" s="322"/>
      <c r="D28" s="322"/>
    </row>
    <row r="29" spans="1:14" x14ac:dyDescent="0.2">
      <c r="A29" s="322" t="s">
        <v>211</v>
      </c>
      <c r="B29" s="322"/>
      <c r="C29" s="322"/>
      <c r="D29" s="322"/>
    </row>
    <row r="32" spans="1:14" s="154" customFormat="1" ht="15" customHeight="1" x14ac:dyDescent="0.25">
      <c r="A32" s="339" t="s">
        <v>4</v>
      </c>
      <c r="B32" s="339"/>
      <c r="C32" s="339"/>
      <c r="D32" s="339"/>
      <c r="E32" s="339"/>
      <c r="F32" s="156"/>
      <c r="G32" s="156"/>
      <c r="H32" s="153"/>
      <c r="I32" s="153"/>
      <c r="J32" s="153"/>
      <c r="K32" s="153"/>
      <c r="L32" s="153"/>
      <c r="M32" s="153"/>
    </row>
    <row r="33" spans="1:15" s="154" customFormat="1" ht="13.5" thickBot="1" x14ac:dyDescent="0.25">
      <c r="A33" s="175"/>
      <c r="B33" s="175"/>
      <c r="C33" s="175"/>
      <c r="D33" s="175"/>
      <c r="E33" s="175"/>
      <c r="F33" s="176"/>
      <c r="G33" s="176"/>
    </row>
    <row r="34" spans="1:15" s="4" customFormat="1" ht="12.75" customHeight="1" x14ac:dyDescent="0.2">
      <c r="A34" s="318" t="s">
        <v>72</v>
      </c>
      <c r="B34" s="312" t="s">
        <v>196</v>
      </c>
      <c r="C34" s="312" t="s">
        <v>85</v>
      </c>
      <c r="D34" s="312" t="s">
        <v>197</v>
      </c>
      <c r="E34" s="312" t="s">
        <v>86</v>
      </c>
      <c r="F34" s="147"/>
      <c r="G34" s="147"/>
      <c r="H34" s="3"/>
      <c r="I34" s="3"/>
      <c r="J34" s="3"/>
      <c r="K34" s="3"/>
    </row>
    <row r="35" spans="1:15" s="4" customFormat="1" ht="28.5" customHeight="1" thickBot="1" x14ac:dyDescent="0.25">
      <c r="A35" s="319"/>
      <c r="B35" s="313"/>
      <c r="C35" s="313"/>
      <c r="D35" s="313"/>
      <c r="E35" s="313"/>
      <c r="F35" s="3"/>
      <c r="G35" s="3"/>
      <c r="H35" s="3"/>
      <c r="I35" s="3"/>
      <c r="J35" s="3"/>
      <c r="K35" s="3"/>
    </row>
    <row r="36" spans="1:15" s="4" customFormat="1" x14ac:dyDescent="0.2">
      <c r="A36" s="31" t="s">
        <v>74</v>
      </c>
      <c r="B36" s="98">
        <v>488358.86</v>
      </c>
      <c r="C36" s="99">
        <v>15.16</v>
      </c>
      <c r="D36" s="98">
        <v>540763.66</v>
      </c>
      <c r="E36" s="99">
        <v>46.21</v>
      </c>
      <c r="F36" s="7"/>
      <c r="G36" s="7"/>
      <c r="H36" s="7"/>
      <c r="I36" s="7"/>
      <c r="J36" s="7"/>
      <c r="K36" s="7"/>
      <c r="L36" s="7"/>
      <c r="M36" s="7"/>
      <c r="N36" s="7"/>
      <c r="O36" s="7"/>
    </row>
    <row r="37" spans="1:15" s="4" customFormat="1" x14ac:dyDescent="0.2">
      <c r="A37" s="32" t="s">
        <v>170</v>
      </c>
      <c r="B37" s="223"/>
      <c r="C37" s="177"/>
      <c r="D37" s="102">
        <v>79514</v>
      </c>
      <c r="E37" s="103">
        <v>7.6</v>
      </c>
      <c r="F37" s="7"/>
      <c r="G37" s="7"/>
      <c r="H37" s="7"/>
      <c r="I37" s="7"/>
      <c r="J37" s="7"/>
      <c r="K37" s="7"/>
      <c r="L37" s="7"/>
      <c r="M37" s="7"/>
      <c r="N37" s="7"/>
      <c r="O37" s="7"/>
    </row>
    <row r="38" spans="1:15" s="4" customFormat="1" x14ac:dyDescent="0.2">
      <c r="A38" s="32" t="s">
        <v>5</v>
      </c>
      <c r="B38" s="223">
        <v>650</v>
      </c>
      <c r="C38" s="177">
        <v>0.14000000000000001</v>
      </c>
      <c r="D38" s="102">
        <v>1000</v>
      </c>
      <c r="E38" s="103">
        <v>0.91</v>
      </c>
      <c r="F38" s="7"/>
      <c r="G38" s="7"/>
      <c r="H38" s="7"/>
      <c r="I38" s="7"/>
      <c r="J38" s="7"/>
      <c r="K38" s="7"/>
      <c r="L38" s="7"/>
      <c r="M38" s="7"/>
      <c r="N38" s="7"/>
      <c r="O38" s="7"/>
    </row>
    <row r="39" spans="1:15" s="4" customFormat="1" x14ac:dyDescent="0.2">
      <c r="A39" s="32" t="s">
        <v>176</v>
      </c>
      <c r="B39" s="102"/>
      <c r="C39" s="103"/>
      <c r="D39" s="102">
        <v>18582.400000000001</v>
      </c>
      <c r="E39" s="103">
        <v>7.21</v>
      </c>
      <c r="F39" s="7"/>
      <c r="G39" s="7"/>
      <c r="H39" s="7"/>
      <c r="I39" s="7"/>
      <c r="J39" s="7"/>
      <c r="K39" s="7"/>
      <c r="L39" s="7"/>
      <c r="M39" s="7"/>
      <c r="N39" s="7"/>
      <c r="O39" s="7"/>
    </row>
    <row r="40" spans="1:15" s="4" customFormat="1" x14ac:dyDescent="0.2">
      <c r="A40" s="32" t="s">
        <v>78</v>
      </c>
      <c r="B40" s="102">
        <v>50067.519999999997</v>
      </c>
      <c r="C40" s="177">
        <v>1.82</v>
      </c>
      <c r="D40" s="102">
        <v>76049.33</v>
      </c>
      <c r="E40" s="103">
        <v>9.27</v>
      </c>
      <c r="F40" s="7"/>
      <c r="G40" s="7"/>
      <c r="H40" s="7"/>
      <c r="I40" s="7"/>
      <c r="J40" s="7"/>
      <c r="K40" s="7"/>
      <c r="L40" s="7"/>
      <c r="M40" s="7"/>
      <c r="N40" s="7"/>
      <c r="O40" s="7"/>
    </row>
    <row r="41" spans="1:15" s="4" customFormat="1" x14ac:dyDescent="0.2">
      <c r="A41" s="32" t="s">
        <v>79</v>
      </c>
      <c r="B41" s="102">
        <v>91652.800000000003</v>
      </c>
      <c r="C41" s="103">
        <v>2.96</v>
      </c>
      <c r="D41" s="102">
        <v>610821.19999999995</v>
      </c>
      <c r="E41" s="103">
        <v>35.630000000000003</v>
      </c>
      <c r="F41" s="7"/>
      <c r="G41" s="7"/>
      <c r="H41" s="7"/>
      <c r="I41" s="7"/>
      <c r="J41" s="7"/>
      <c r="K41" s="7"/>
      <c r="L41" s="7"/>
      <c r="M41" s="7"/>
      <c r="N41" s="7"/>
      <c r="O41" s="7"/>
    </row>
    <row r="42" spans="1:15" s="4" customFormat="1" x14ac:dyDescent="0.2">
      <c r="A42" s="32" t="s">
        <v>80</v>
      </c>
      <c r="B42" s="223">
        <v>412468.96</v>
      </c>
      <c r="C42" s="177">
        <v>27.77</v>
      </c>
      <c r="D42" s="102">
        <v>283259.48</v>
      </c>
      <c r="E42" s="103">
        <v>63.62</v>
      </c>
      <c r="F42" s="7"/>
      <c r="G42" s="7"/>
      <c r="H42" s="7"/>
      <c r="I42" s="7"/>
      <c r="J42" s="7"/>
      <c r="K42" s="7"/>
      <c r="L42" s="7"/>
      <c r="M42" s="7"/>
      <c r="N42" s="7"/>
      <c r="O42" s="7"/>
    </row>
    <row r="43" spans="1:15" s="4" customFormat="1" x14ac:dyDescent="0.2">
      <c r="A43" s="32" t="s">
        <v>0</v>
      </c>
      <c r="B43" s="102">
        <v>21934.78</v>
      </c>
      <c r="C43" s="103">
        <v>7.04</v>
      </c>
      <c r="D43" s="102">
        <v>51974.46</v>
      </c>
      <c r="E43" s="103">
        <v>47.89</v>
      </c>
      <c r="F43" s="7"/>
      <c r="G43" s="7"/>
      <c r="H43" s="7"/>
      <c r="I43" s="7"/>
      <c r="J43" s="7"/>
      <c r="K43" s="7"/>
      <c r="L43" s="7"/>
      <c r="M43" s="7"/>
      <c r="N43" s="7"/>
      <c r="O43" s="7"/>
    </row>
    <row r="44" spans="1:15" s="4" customFormat="1" x14ac:dyDescent="0.2">
      <c r="A44" s="32" t="s">
        <v>81</v>
      </c>
      <c r="B44" s="102">
        <v>9305</v>
      </c>
      <c r="C44" s="103">
        <v>5.83</v>
      </c>
      <c r="D44" s="102">
        <v>275247</v>
      </c>
      <c r="E44" s="103">
        <v>64.45</v>
      </c>
      <c r="F44" s="7"/>
      <c r="G44" s="7"/>
      <c r="H44" s="7"/>
      <c r="I44" s="7"/>
      <c r="J44" s="7"/>
      <c r="K44" s="7"/>
      <c r="L44" s="7"/>
      <c r="M44" s="7"/>
      <c r="N44" s="7"/>
      <c r="O44" s="7"/>
    </row>
    <row r="45" spans="1:15" s="4" customFormat="1" x14ac:dyDescent="0.2">
      <c r="A45" s="32" t="s">
        <v>122</v>
      </c>
      <c r="B45" s="102"/>
      <c r="C45" s="103"/>
      <c r="D45" s="102">
        <v>19600</v>
      </c>
      <c r="E45" s="103">
        <v>4.8600000000000003</v>
      </c>
      <c r="F45" s="7"/>
      <c r="G45" s="7"/>
      <c r="H45" s="7"/>
      <c r="I45" s="7"/>
      <c r="J45" s="7"/>
      <c r="K45" s="7"/>
      <c r="L45" s="7"/>
      <c r="M45" s="7"/>
      <c r="N45" s="7"/>
      <c r="O45" s="7"/>
    </row>
    <row r="46" spans="1:15" s="4" customFormat="1" x14ac:dyDescent="0.2">
      <c r="A46" s="32" t="s">
        <v>172</v>
      </c>
      <c r="B46" s="102"/>
      <c r="C46" s="103"/>
      <c r="D46" s="102">
        <v>28957</v>
      </c>
      <c r="E46" s="103">
        <v>15.76</v>
      </c>
      <c r="F46" s="7"/>
      <c r="G46" s="7"/>
      <c r="H46" s="7"/>
      <c r="I46" s="7"/>
      <c r="J46" s="7"/>
      <c r="K46" s="7"/>
      <c r="L46" s="7"/>
      <c r="M46" s="7"/>
      <c r="N46" s="7"/>
      <c r="O46" s="7"/>
    </row>
    <row r="47" spans="1:15" s="4" customFormat="1" x14ac:dyDescent="0.2">
      <c r="A47" s="32" t="s">
        <v>1</v>
      </c>
      <c r="B47" s="223">
        <v>185382.13</v>
      </c>
      <c r="C47" s="224">
        <v>9.3000000000000007</v>
      </c>
      <c r="D47" s="105">
        <v>15340.37</v>
      </c>
      <c r="E47" s="103">
        <v>33.81</v>
      </c>
      <c r="F47" s="7"/>
      <c r="G47" s="7"/>
      <c r="H47" s="7"/>
      <c r="I47" s="7"/>
      <c r="J47" s="7"/>
      <c r="K47" s="7"/>
      <c r="L47" s="7"/>
      <c r="M47" s="7"/>
      <c r="N47" s="7"/>
      <c r="O47" s="7"/>
    </row>
    <row r="48" spans="1:15" s="4" customFormat="1" x14ac:dyDescent="0.2">
      <c r="A48" s="32" t="s">
        <v>75</v>
      </c>
      <c r="B48" s="223"/>
      <c r="C48" s="177"/>
      <c r="D48" s="102">
        <v>1940.3</v>
      </c>
      <c r="E48" s="103">
        <v>17.010000000000002</v>
      </c>
      <c r="F48" s="7"/>
      <c r="G48" s="7"/>
      <c r="H48" s="7"/>
      <c r="I48" s="7"/>
      <c r="J48" s="7"/>
      <c r="K48" s="7"/>
      <c r="L48" s="7"/>
      <c r="M48" s="7"/>
      <c r="N48" s="7"/>
      <c r="O48" s="7"/>
    </row>
    <row r="49" spans="1:15" s="4" customFormat="1" x14ac:dyDescent="0.2">
      <c r="A49" s="32" t="s">
        <v>82</v>
      </c>
      <c r="B49" s="102">
        <v>327.3</v>
      </c>
      <c r="C49" s="106">
        <v>0.32</v>
      </c>
      <c r="D49" s="102">
        <v>71733.429999999993</v>
      </c>
      <c r="E49" s="103">
        <v>35.9</v>
      </c>
      <c r="F49" s="7"/>
      <c r="G49" s="7"/>
      <c r="H49" s="7"/>
      <c r="I49" s="7"/>
      <c r="J49" s="7"/>
      <c r="K49" s="7"/>
      <c r="L49" s="7"/>
      <c r="M49" s="7"/>
      <c r="N49" s="7"/>
      <c r="O49" s="7"/>
    </row>
    <row r="50" spans="1:15" s="4" customFormat="1" x14ac:dyDescent="0.2">
      <c r="A50" s="32" t="s">
        <v>123</v>
      </c>
      <c r="B50" s="223">
        <v>11442</v>
      </c>
      <c r="C50" s="177">
        <v>4.26</v>
      </c>
      <c r="D50" s="102">
        <v>43556</v>
      </c>
      <c r="E50" s="103">
        <v>19.23</v>
      </c>
      <c r="F50" s="7"/>
      <c r="G50" s="7"/>
      <c r="H50" s="7"/>
      <c r="I50" s="7"/>
      <c r="J50" s="7"/>
      <c r="K50" s="7"/>
      <c r="L50" s="7"/>
      <c r="M50" s="7"/>
      <c r="N50" s="7"/>
      <c r="O50" s="7"/>
    </row>
    <row r="51" spans="1:15" s="4" customFormat="1" x14ac:dyDescent="0.2">
      <c r="A51" s="32" t="s">
        <v>105</v>
      </c>
      <c r="B51" s="102"/>
      <c r="C51" s="103"/>
      <c r="D51" s="102">
        <v>1773.86</v>
      </c>
      <c r="E51" s="103">
        <v>0.52</v>
      </c>
      <c r="F51" s="7"/>
      <c r="G51" s="7"/>
      <c r="H51" s="7"/>
      <c r="I51" s="7"/>
      <c r="J51" s="7"/>
      <c r="K51" s="7"/>
      <c r="L51" s="7"/>
      <c r="M51" s="7"/>
      <c r="N51" s="7"/>
      <c r="O51" s="7"/>
    </row>
    <row r="52" spans="1:15" s="4" customFormat="1" x14ac:dyDescent="0.2">
      <c r="A52" s="32" t="s">
        <v>84</v>
      </c>
      <c r="B52" s="223">
        <v>24895.59</v>
      </c>
      <c r="C52" s="177">
        <v>7.26</v>
      </c>
      <c r="D52" s="105">
        <v>12745.31</v>
      </c>
      <c r="E52" s="103">
        <v>8.89</v>
      </c>
      <c r="F52" s="7"/>
      <c r="G52" s="7"/>
      <c r="H52" s="7"/>
      <c r="I52" s="7"/>
      <c r="J52" s="7"/>
      <c r="K52" s="7"/>
      <c r="L52" s="7"/>
      <c r="M52" s="7"/>
      <c r="N52" s="7"/>
      <c r="O52" s="7"/>
    </row>
    <row r="53" spans="1:15" s="4" customFormat="1" ht="13.5" thickBot="1" x14ac:dyDescent="0.25">
      <c r="A53" s="33"/>
      <c r="B53" s="107"/>
      <c r="C53" s="108"/>
      <c r="D53" s="107"/>
      <c r="E53" s="108"/>
      <c r="F53" s="3"/>
      <c r="G53" s="7"/>
      <c r="H53" s="7"/>
      <c r="I53" s="7"/>
      <c r="J53" s="7"/>
      <c r="K53" s="7"/>
      <c r="L53" s="3"/>
      <c r="M53" s="7"/>
      <c r="N53" s="3"/>
      <c r="O53" s="7"/>
    </row>
    <row r="54" spans="1:15" s="4" customFormat="1" ht="13.5" thickBot="1" x14ac:dyDescent="0.25">
      <c r="A54" s="10" t="s">
        <v>73</v>
      </c>
      <c r="B54" s="125">
        <v>1296484.94</v>
      </c>
      <c r="C54" s="110">
        <v>6.52</v>
      </c>
      <c r="D54" s="125">
        <v>2132857.79</v>
      </c>
      <c r="E54" s="225">
        <v>27.86</v>
      </c>
      <c r="F54" s="11"/>
      <c r="G54" s="7"/>
      <c r="H54" s="7"/>
      <c r="I54" s="7"/>
      <c r="J54" s="7"/>
      <c r="K54" s="7"/>
      <c r="L54" s="7"/>
      <c r="M54" s="7"/>
      <c r="N54" s="7"/>
      <c r="O54" s="7"/>
    </row>
    <row r="55" spans="1:15" s="4" customFormat="1" ht="17.25" customHeight="1" x14ac:dyDescent="0.2">
      <c r="A55" s="314" t="s">
        <v>128</v>
      </c>
      <c r="B55" s="314"/>
      <c r="C55" s="314"/>
      <c r="D55" s="314"/>
      <c r="E55" s="179"/>
      <c r="F55" s="155"/>
      <c r="G55" s="155"/>
    </row>
    <row r="56" spans="1:15" s="154" customFormat="1" x14ac:dyDescent="0.2">
      <c r="A56" s="322" t="s">
        <v>205</v>
      </c>
      <c r="B56" s="322"/>
      <c r="C56" s="322"/>
      <c r="D56" s="322"/>
      <c r="E56" s="226"/>
    </row>
    <row r="57" spans="1:15" s="154" customFormat="1" x14ac:dyDescent="0.2">
      <c r="A57" s="322" t="s">
        <v>211</v>
      </c>
      <c r="B57" s="322"/>
      <c r="C57" s="322"/>
      <c r="D57" s="322"/>
    </row>
    <row r="60" spans="1:15" s="2" customFormat="1" ht="15" customHeight="1" x14ac:dyDescent="0.25">
      <c r="A60" s="320" t="s">
        <v>70</v>
      </c>
      <c r="B60" s="320"/>
      <c r="C60" s="320"/>
      <c r="D60" s="76"/>
      <c r="E60" s="76"/>
    </row>
    <row r="61" spans="1:15" ht="13.5" thickBot="1" x14ac:dyDescent="0.25"/>
    <row r="62" spans="1:15" ht="28.5" customHeight="1" x14ac:dyDescent="0.2">
      <c r="A62" s="345" t="s">
        <v>186</v>
      </c>
      <c r="B62" s="347" t="s">
        <v>207</v>
      </c>
      <c r="C62" s="349" t="s">
        <v>208</v>
      </c>
    </row>
    <row r="63" spans="1:15" ht="63.75" customHeight="1" thickBot="1" x14ac:dyDescent="0.25">
      <c r="A63" s="346"/>
      <c r="B63" s="348"/>
      <c r="C63" s="350"/>
    </row>
    <row r="64" spans="1:15" x14ac:dyDescent="0.2">
      <c r="A64" s="181" t="s">
        <v>74</v>
      </c>
      <c r="B64" s="182">
        <v>78312</v>
      </c>
      <c r="C64" s="183">
        <v>151167</v>
      </c>
    </row>
    <row r="65" spans="1:3" x14ac:dyDescent="0.2">
      <c r="A65" s="184" t="s">
        <v>92</v>
      </c>
      <c r="B65" s="185"/>
      <c r="C65" s="186">
        <v>78</v>
      </c>
    </row>
    <row r="66" spans="1:3" x14ac:dyDescent="0.2">
      <c r="A66" s="184" t="s">
        <v>95</v>
      </c>
      <c r="B66" s="185">
        <v>6709</v>
      </c>
      <c r="C66" s="187"/>
    </row>
    <row r="67" spans="1:3" x14ac:dyDescent="0.2">
      <c r="A67" s="184" t="s">
        <v>77</v>
      </c>
      <c r="B67" s="185"/>
      <c r="C67" s="186">
        <v>24179</v>
      </c>
    </row>
    <row r="68" spans="1:3" x14ac:dyDescent="0.2">
      <c r="A68" s="184" t="s">
        <v>78</v>
      </c>
      <c r="B68" s="185"/>
      <c r="C68" s="187">
        <v>23308</v>
      </c>
    </row>
    <row r="69" spans="1:3" x14ac:dyDescent="0.2">
      <c r="A69" s="184" t="s">
        <v>93</v>
      </c>
      <c r="B69" s="185">
        <v>10668</v>
      </c>
      <c r="C69" s="186">
        <v>531167</v>
      </c>
    </row>
    <row r="70" spans="1:3" x14ac:dyDescent="0.2">
      <c r="A70" s="184" t="s">
        <v>80</v>
      </c>
      <c r="B70" s="185">
        <v>11088</v>
      </c>
      <c r="C70" s="186">
        <v>81490</v>
      </c>
    </row>
    <row r="71" spans="1:3" x14ac:dyDescent="0.2">
      <c r="A71" s="184" t="s">
        <v>0</v>
      </c>
      <c r="B71" s="185"/>
      <c r="C71" s="186"/>
    </row>
    <row r="72" spans="1:3" x14ac:dyDescent="0.2">
      <c r="A72" s="184" t="s">
        <v>81</v>
      </c>
      <c r="B72" s="185">
        <v>13631</v>
      </c>
      <c r="C72" s="186">
        <v>193031</v>
      </c>
    </row>
    <row r="73" spans="1:3" x14ac:dyDescent="0.2">
      <c r="A73" s="184" t="s">
        <v>97</v>
      </c>
      <c r="B73" s="185">
        <v>1075</v>
      </c>
      <c r="C73" s="186">
        <v>1219</v>
      </c>
    </row>
    <row r="74" spans="1:3" x14ac:dyDescent="0.2">
      <c r="A74" s="184" t="s">
        <v>94</v>
      </c>
      <c r="B74" s="185">
        <v>4984</v>
      </c>
      <c r="C74" s="186"/>
    </row>
    <row r="75" spans="1:3" x14ac:dyDescent="0.2">
      <c r="A75" s="184" t="s">
        <v>90</v>
      </c>
      <c r="B75" s="185">
        <v>2663</v>
      </c>
      <c r="C75" s="186">
        <v>108586</v>
      </c>
    </row>
    <row r="76" spans="1:3" x14ac:dyDescent="0.2">
      <c r="A76" s="184" t="s">
        <v>75</v>
      </c>
      <c r="B76" s="185"/>
      <c r="C76" s="187"/>
    </row>
    <row r="77" spans="1:3" x14ac:dyDescent="0.2">
      <c r="A77" s="184" t="s">
        <v>82</v>
      </c>
      <c r="B77" s="185"/>
      <c r="C77" s="186">
        <v>71869</v>
      </c>
    </row>
    <row r="78" spans="1:3" x14ac:dyDescent="0.2">
      <c r="A78" s="184" t="s">
        <v>91</v>
      </c>
      <c r="B78" s="185"/>
      <c r="C78" s="186">
        <v>63952</v>
      </c>
    </row>
    <row r="79" spans="1:3" x14ac:dyDescent="0.2">
      <c r="A79" s="184" t="s">
        <v>105</v>
      </c>
      <c r="B79" s="185">
        <v>1036</v>
      </c>
      <c r="C79" s="186">
        <v>14663</v>
      </c>
    </row>
    <row r="80" spans="1:3" x14ac:dyDescent="0.2">
      <c r="A80" s="184" t="s">
        <v>84</v>
      </c>
      <c r="B80" s="185">
        <v>10070</v>
      </c>
      <c r="C80" s="186">
        <v>10070</v>
      </c>
    </row>
    <row r="81" spans="1:256" ht="13.5" thickBot="1" x14ac:dyDescent="0.25">
      <c r="A81" s="188"/>
      <c r="B81" s="189"/>
      <c r="C81" s="190"/>
    </row>
    <row r="82" spans="1:256" ht="13.5" thickBot="1" x14ac:dyDescent="0.25">
      <c r="A82" s="191" t="s">
        <v>73</v>
      </c>
      <c r="B82" s="192">
        <v>140236</v>
      </c>
      <c r="C82" s="193">
        <v>1274779</v>
      </c>
    </row>
    <row r="85" spans="1:256" s="2" customFormat="1" ht="15" x14ac:dyDescent="0.25">
      <c r="A85" s="321" t="s">
        <v>71</v>
      </c>
      <c r="B85" s="321"/>
      <c r="C85" s="321"/>
    </row>
    <row r="86" spans="1:256" ht="13.5" thickBot="1" x14ac:dyDescent="0.25"/>
    <row r="87" spans="1:256" customFormat="1" ht="54" customHeight="1" thickBot="1" x14ac:dyDescent="0.25">
      <c r="A87" s="194" t="s">
        <v>186</v>
      </c>
      <c r="B87" s="195" t="s">
        <v>187</v>
      </c>
      <c r="C87" s="196" t="s">
        <v>188</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97" t="s">
        <v>74</v>
      </c>
      <c r="B88" s="198">
        <v>23</v>
      </c>
      <c r="C88" s="199">
        <v>33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92</v>
      </c>
      <c r="B89" s="200">
        <v>11</v>
      </c>
      <c r="C89" s="201">
        <v>9</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95</v>
      </c>
      <c r="B90" s="200">
        <v>4</v>
      </c>
      <c r="C90" s="201"/>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77</v>
      </c>
      <c r="B91" s="200"/>
      <c r="C91" s="201">
        <v>10</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78</v>
      </c>
      <c r="B92" s="200">
        <v>10</v>
      </c>
      <c r="C92" s="201">
        <v>15</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93</v>
      </c>
      <c r="B93" s="200">
        <v>11</v>
      </c>
      <c r="C93" s="201">
        <v>74</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15" customHeight="1" x14ac:dyDescent="0.2">
      <c r="A94" s="184" t="s">
        <v>80</v>
      </c>
      <c r="B94" s="200">
        <v>110</v>
      </c>
      <c r="C94" s="201">
        <v>87</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0</v>
      </c>
      <c r="B95" s="200">
        <v>110</v>
      </c>
      <c r="C95" s="201">
        <v>53</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81</v>
      </c>
      <c r="B96" s="200">
        <v>11</v>
      </c>
      <c r="C96" s="201">
        <v>26</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97</v>
      </c>
      <c r="B97" s="200">
        <v>47</v>
      </c>
      <c r="C97" s="201">
        <v>30</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94</v>
      </c>
      <c r="B98" s="200">
        <v>2</v>
      </c>
      <c r="C98" s="201">
        <v>1</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90</v>
      </c>
      <c r="B99" s="200">
        <v>42</v>
      </c>
      <c r="C99" s="201">
        <v>135</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75</v>
      </c>
      <c r="B100" s="200">
        <v>6</v>
      </c>
      <c r="C100" s="20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82</v>
      </c>
      <c r="B101" s="200">
        <v>2</v>
      </c>
      <c r="C101" s="201">
        <v>10</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91</v>
      </c>
      <c r="B102" s="200">
        <v>35</v>
      </c>
      <c r="C102" s="201">
        <v>96</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105</v>
      </c>
      <c r="B103" s="200">
        <v>7</v>
      </c>
      <c r="C103" s="201">
        <v>37</v>
      </c>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5" customHeight="1" x14ac:dyDescent="0.2">
      <c r="A104" s="184" t="s">
        <v>84</v>
      </c>
      <c r="B104" s="200">
        <v>3</v>
      </c>
      <c r="C104" s="201">
        <v>3</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5" customHeight="1" thickBot="1" x14ac:dyDescent="0.25">
      <c r="A105" s="202"/>
      <c r="B105" s="203"/>
      <c r="C105" s="204"/>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ht="13.5" thickBot="1" x14ac:dyDescent="0.25">
      <c r="A106" s="191" t="s">
        <v>73</v>
      </c>
      <c r="B106" s="205">
        <v>434</v>
      </c>
      <c r="C106" s="206">
        <v>619</v>
      </c>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customFormat="1" x14ac:dyDescent="0.2">
      <c r="A107" s="344"/>
      <c r="B107" s="344"/>
      <c r="C107" s="20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x14ac:dyDescent="0.2">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ht="25.5" x14ac:dyDescent="0.2">
      <c r="A109" s="208" t="s">
        <v>135</v>
      </c>
      <c r="B109" s="209" t="s">
        <v>136</v>
      </c>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c r="GF109" s="37"/>
      <c r="GG109" s="37"/>
      <c r="GH109" s="37"/>
      <c r="GI109" s="37"/>
      <c r="GJ109" s="37"/>
      <c r="GK109" s="37"/>
      <c r="GL109" s="37"/>
      <c r="GM109" s="37"/>
      <c r="GN109" s="37"/>
      <c r="GO109" s="37"/>
      <c r="GP109" s="37"/>
      <c r="GQ109" s="37"/>
      <c r="GR109" s="37"/>
      <c r="GS109" s="37"/>
      <c r="GT109" s="37"/>
      <c r="GU109" s="37"/>
      <c r="GV109" s="37"/>
      <c r="GW109" s="37"/>
      <c r="GX109" s="37"/>
      <c r="GY109" s="37"/>
      <c r="GZ109" s="37"/>
      <c r="HA109" s="37"/>
      <c r="HB109" s="37"/>
      <c r="HC109" s="37"/>
      <c r="HD109" s="37"/>
      <c r="HE109" s="37"/>
      <c r="HF109" s="37"/>
      <c r="HG109" s="37"/>
      <c r="HH109" s="37"/>
      <c r="HI109" s="37"/>
      <c r="HJ109" s="37"/>
      <c r="HK109" s="37"/>
      <c r="HL109" s="37"/>
      <c r="HM109" s="37"/>
      <c r="HN109" s="37"/>
      <c r="HO109" s="37"/>
      <c r="HP109" s="37"/>
      <c r="HQ109" s="37"/>
      <c r="HR109" s="37"/>
      <c r="HS109" s="37"/>
      <c r="HT109" s="37"/>
      <c r="HU109" s="37"/>
      <c r="HV109" s="37"/>
      <c r="HW109" s="37"/>
      <c r="HX109" s="37"/>
      <c r="HY109" s="37"/>
      <c r="HZ109" s="37"/>
      <c r="IA109" s="37"/>
      <c r="IB109" s="37"/>
      <c r="IC109" s="37"/>
      <c r="ID109" s="37"/>
      <c r="IE109" s="37"/>
      <c r="IF109" s="37"/>
      <c r="IG109" s="37"/>
      <c r="IH109" s="37"/>
      <c r="II109" s="37"/>
      <c r="IJ109" s="37"/>
      <c r="IK109" s="37"/>
      <c r="IL109" s="37"/>
      <c r="IM109" s="37"/>
      <c r="IN109" s="37"/>
      <c r="IO109" s="37"/>
      <c r="IP109" s="37"/>
      <c r="IQ109" s="37"/>
      <c r="IR109" s="37"/>
      <c r="IS109" s="37"/>
      <c r="IT109" s="37"/>
      <c r="IU109" s="37"/>
      <c r="IV109" s="37"/>
    </row>
    <row r="110" spans="1:256" s="154" customFormat="1" x14ac:dyDescent="0.2">
      <c r="A110" s="210" t="s">
        <v>137</v>
      </c>
      <c r="B110" s="211">
        <v>239</v>
      </c>
    </row>
    <row r="111" spans="1:256" s="154" customFormat="1" x14ac:dyDescent="0.2">
      <c r="A111" s="210" t="s">
        <v>138</v>
      </c>
      <c r="B111" s="211">
        <v>88</v>
      </c>
    </row>
    <row r="112" spans="1:256" s="154" customFormat="1" x14ac:dyDescent="0.2">
      <c r="A112" s="210" t="s">
        <v>139</v>
      </c>
      <c r="B112" s="211">
        <v>199</v>
      </c>
    </row>
    <row r="113" spans="1:2" s="154" customFormat="1" x14ac:dyDescent="0.2">
      <c r="A113" s="210" t="s">
        <v>140</v>
      </c>
      <c r="B113" s="211">
        <v>71</v>
      </c>
    </row>
    <row r="114" spans="1:2" s="154" customFormat="1" x14ac:dyDescent="0.2">
      <c r="A114" s="210" t="s">
        <v>141</v>
      </c>
      <c r="B114" s="211">
        <v>14</v>
      </c>
    </row>
    <row r="115" spans="1:2" s="154" customFormat="1" x14ac:dyDescent="0.2">
      <c r="A115" s="210" t="s">
        <v>89</v>
      </c>
      <c r="B115" s="211">
        <v>6</v>
      </c>
    </row>
    <row r="116" spans="1:2" s="154" customFormat="1" x14ac:dyDescent="0.2">
      <c r="A116" s="210" t="s">
        <v>6</v>
      </c>
      <c r="B116" s="211">
        <v>2</v>
      </c>
    </row>
    <row r="117" spans="1:2" s="154" customFormat="1" ht="15" x14ac:dyDescent="0.25">
      <c r="A117" s="212" t="s">
        <v>73</v>
      </c>
      <c r="B117" s="213">
        <v>619</v>
      </c>
    </row>
    <row r="118" spans="1:2" s="154" customFormat="1" x14ac:dyDescent="0.2">
      <c r="A118" s="215"/>
    </row>
    <row r="119" spans="1:2" s="154" customFormat="1" x14ac:dyDescent="0.2">
      <c r="A119" s="214"/>
    </row>
    <row r="120" spans="1:2" s="154" customFormat="1" ht="25.5" x14ac:dyDescent="0.2">
      <c r="A120" s="208" t="s">
        <v>133</v>
      </c>
      <c r="B120" s="209" t="s">
        <v>289</v>
      </c>
    </row>
    <row r="121" spans="1:2" s="154" customFormat="1" x14ac:dyDescent="0.2">
      <c r="A121" s="227" t="s">
        <v>143</v>
      </c>
      <c r="B121" s="211">
        <v>4</v>
      </c>
    </row>
    <row r="122" spans="1:2" s="154" customFormat="1" x14ac:dyDescent="0.2">
      <c r="A122" s="227" t="s">
        <v>7</v>
      </c>
      <c r="B122" s="211">
        <v>27</v>
      </c>
    </row>
    <row r="123" spans="1:2" s="154" customFormat="1" x14ac:dyDescent="0.2">
      <c r="A123" s="227" t="s">
        <v>8</v>
      </c>
      <c r="B123" s="211">
        <v>9</v>
      </c>
    </row>
    <row r="124" spans="1:2" s="154" customFormat="1" x14ac:dyDescent="0.2">
      <c r="A124" s="228" t="s">
        <v>146</v>
      </c>
      <c r="B124" s="211">
        <v>291</v>
      </c>
    </row>
    <row r="125" spans="1:2" s="154" customFormat="1" x14ac:dyDescent="0.2">
      <c r="A125" s="229" t="s">
        <v>89</v>
      </c>
      <c r="B125" s="211">
        <v>3</v>
      </c>
    </row>
    <row r="126" spans="1:2" s="154" customFormat="1" x14ac:dyDescent="0.2">
      <c r="A126" s="229" t="s">
        <v>147</v>
      </c>
      <c r="B126" s="211">
        <v>10</v>
      </c>
    </row>
    <row r="127" spans="1:2" s="154" customFormat="1" x14ac:dyDescent="0.2">
      <c r="A127" s="228" t="s">
        <v>180</v>
      </c>
      <c r="B127" s="211">
        <v>56</v>
      </c>
    </row>
    <row r="128" spans="1:2" s="154" customFormat="1" x14ac:dyDescent="0.2">
      <c r="A128" s="227" t="s">
        <v>148</v>
      </c>
      <c r="B128" s="211">
        <v>10</v>
      </c>
    </row>
    <row r="129" spans="1:2" s="154" customFormat="1" x14ac:dyDescent="0.2">
      <c r="A129" s="229" t="s">
        <v>149</v>
      </c>
      <c r="B129" s="211">
        <v>9</v>
      </c>
    </row>
    <row r="130" spans="1:2" s="154" customFormat="1" x14ac:dyDescent="0.2">
      <c r="A130" s="228" t="s">
        <v>181</v>
      </c>
      <c r="B130" s="211">
        <v>7</v>
      </c>
    </row>
    <row r="131" spans="1:2" s="154" customFormat="1" x14ac:dyDescent="0.2">
      <c r="A131" s="228" t="s">
        <v>106</v>
      </c>
      <c r="B131" s="211">
        <v>8</v>
      </c>
    </row>
    <row r="132" spans="1:2" s="154" customFormat="1" x14ac:dyDescent="0.2">
      <c r="A132" s="219" t="s">
        <v>73</v>
      </c>
      <c r="B132" s="220">
        <v>434</v>
      </c>
    </row>
  </sheetData>
  <mergeCells count="25">
    <mergeCell ref="A57:D57"/>
    <mergeCell ref="A32:E32"/>
    <mergeCell ref="A34:A35"/>
    <mergeCell ref="B34:B35"/>
    <mergeCell ref="C34:C35"/>
    <mergeCell ref="D34:D35"/>
    <mergeCell ref="E34:E35"/>
    <mergeCell ref="A56:D56"/>
    <mergeCell ref="A85:C85"/>
    <mergeCell ref="A107:B107"/>
    <mergeCell ref="A60:C60"/>
    <mergeCell ref="A62:A63"/>
    <mergeCell ref="B62:B63"/>
    <mergeCell ref="C62:C63"/>
    <mergeCell ref="A2:E2"/>
    <mergeCell ref="A5:E5"/>
    <mergeCell ref="D6:D7"/>
    <mergeCell ref="A4:D4"/>
    <mergeCell ref="A55:D55"/>
    <mergeCell ref="A6:A7"/>
    <mergeCell ref="B6:B7"/>
    <mergeCell ref="C6:C7"/>
    <mergeCell ref="A28:D28"/>
    <mergeCell ref="A29:D29"/>
    <mergeCell ref="A27:D27"/>
  </mergeCells>
  <phoneticPr fontId="24" type="noConversion"/>
  <printOptions horizontalCentered="1"/>
  <pageMargins left="0.6" right="0.56000000000000005" top="0.59055118110236227" bottom="0.78" header="0" footer="0"/>
  <pageSetup paperSize="9" scale="66" orientation="portrait" horizontalDpi="300" verticalDpi="300" r:id="rId1"/>
  <headerFooter alignWithMargins="0">
    <oddFooter>&amp;A</oddFooter>
  </headerFooter>
  <rowBreaks count="1" manualBreakCount="1">
    <brk id="58"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V131"/>
  <sheetViews>
    <sheetView view="pageBreakPreview" zoomScale="60" zoomScaleNormal="75" workbookViewId="0">
      <selection activeCell="B45" sqref="B45"/>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51" t="s">
        <v>167</v>
      </c>
      <c r="B2" s="351"/>
      <c r="C2" s="351"/>
      <c r="D2" s="351"/>
      <c r="E2" s="351"/>
      <c r="F2" s="36"/>
      <c r="G2" s="36"/>
      <c r="H2" s="36"/>
      <c r="I2" s="36"/>
      <c r="J2" s="36"/>
    </row>
    <row r="4" spans="1:14" ht="15" customHeight="1" x14ac:dyDescent="0.25">
      <c r="A4" s="354" t="s">
        <v>212</v>
      </c>
      <c r="B4" s="354"/>
      <c r="C4" s="354"/>
      <c r="D4" s="354"/>
      <c r="E4" s="222"/>
      <c r="F4" s="221"/>
      <c r="G4" s="221"/>
      <c r="H4" s="221"/>
      <c r="I4" s="221"/>
      <c r="J4" s="221"/>
      <c r="K4" s="221"/>
    </row>
    <row r="5" spans="1:14" ht="13.5" thickBot="1" x14ac:dyDescent="0.25">
      <c r="A5" s="352"/>
      <c r="B5" s="352"/>
      <c r="C5" s="352"/>
      <c r="D5" s="352"/>
      <c r="E5" s="353"/>
    </row>
    <row r="6" spans="1:14" s="4" customFormat="1" ht="12.75" customHeight="1" x14ac:dyDescent="0.2">
      <c r="A6" s="318" t="s">
        <v>72</v>
      </c>
      <c r="B6" s="312" t="s">
        <v>130</v>
      </c>
      <c r="C6" s="312" t="s">
        <v>76</v>
      </c>
      <c r="D6" s="312" t="s">
        <v>131</v>
      </c>
      <c r="E6" s="147"/>
      <c r="F6" s="3"/>
      <c r="G6" s="3"/>
      <c r="H6" s="3"/>
      <c r="I6" s="3"/>
      <c r="J6" s="3"/>
    </row>
    <row r="7" spans="1:14" s="4" customFormat="1" ht="28.5" customHeight="1" thickBot="1" x14ac:dyDescent="0.25">
      <c r="A7" s="319"/>
      <c r="B7" s="313"/>
      <c r="C7" s="313"/>
      <c r="D7" s="313"/>
      <c r="E7" s="3"/>
      <c r="F7" s="3"/>
      <c r="G7" s="3"/>
      <c r="H7" s="3"/>
      <c r="I7" s="3"/>
      <c r="J7" s="3"/>
    </row>
    <row r="8" spans="1:14" s="4" customFormat="1" x14ac:dyDescent="0.2">
      <c r="A8" s="31" t="s">
        <v>74</v>
      </c>
      <c r="B8" s="119">
        <v>1033008.05</v>
      </c>
      <c r="C8" s="120">
        <v>23.124613859174211</v>
      </c>
      <c r="D8" s="123">
        <v>3434128.38</v>
      </c>
      <c r="E8" s="7"/>
      <c r="F8" s="7"/>
      <c r="G8" s="7"/>
      <c r="H8" s="7"/>
      <c r="I8" s="7"/>
      <c r="J8" s="7"/>
      <c r="K8" s="7"/>
      <c r="L8" s="7"/>
      <c r="M8" s="7"/>
      <c r="N8" s="7"/>
    </row>
    <row r="9" spans="1:14" s="4" customFormat="1" x14ac:dyDescent="0.2">
      <c r="A9" s="32" t="s">
        <v>92</v>
      </c>
      <c r="B9" s="122">
        <v>70328</v>
      </c>
      <c r="C9" s="123">
        <v>2.6890658109741747</v>
      </c>
      <c r="D9" s="123">
        <v>2545004.0499999998</v>
      </c>
      <c r="E9" s="7"/>
      <c r="F9" s="7"/>
      <c r="G9" s="7"/>
      <c r="H9" s="7"/>
      <c r="I9" s="7"/>
      <c r="J9" s="7"/>
      <c r="K9" s="7"/>
      <c r="L9" s="7"/>
      <c r="M9" s="7"/>
      <c r="N9" s="7"/>
    </row>
    <row r="10" spans="1:14" s="4" customFormat="1" x14ac:dyDescent="0.2">
      <c r="A10" s="32" t="s">
        <v>191</v>
      </c>
      <c r="B10" s="122">
        <v>1650</v>
      </c>
      <c r="C10" s="123">
        <v>0.29130439948560233</v>
      </c>
      <c r="D10" s="123">
        <v>564767.81000000006</v>
      </c>
      <c r="E10" s="7"/>
      <c r="F10" s="7"/>
      <c r="G10" s="7"/>
      <c r="H10" s="7"/>
      <c r="I10" s="7"/>
      <c r="J10" s="7"/>
      <c r="K10" s="7"/>
      <c r="L10" s="7"/>
      <c r="M10" s="7"/>
      <c r="N10" s="7"/>
    </row>
    <row r="11" spans="1:14" s="4" customFormat="1" x14ac:dyDescent="0.2">
      <c r="A11" s="32" t="s">
        <v>77</v>
      </c>
      <c r="B11" s="122">
        <v>18740.560000000001</v>
      </c>
      <c r="C11" s="123">
        <v>5.1513006411803293</v>
      </c>
      <c r="D11" s="123">
        <v>345061.93</v>
      </c>
      <c r="E11" s="7"/>
      <c r="F11" s="7"/>
      <c r="G11" s="7"/>
      <c r="H11" s="7"/>
      <c r="I11" s="7"/>
      <c r="J11" s="7"/>
      <c r="K11" s="7"/>
      <c r="L11" s="7"/>
      <c r="M11" s="7"/>
      <c r="N11" s="7"/>
    </row>
    <row r="12" spans="1:14" s="4" customFormat="1" x14ac:dyDescent="0.2">
      <c r="A12" s="32" t="s">
        <v>78</v>
      </c>
      <c r="B12" s="122">
        <v>153553.69</v>
      </c>
      <c r="C12" s="123">
        <v>4.2682740846129272</v>
      </c>
      <c r="D12" s="123">
        <v>3444005.58</v>
      </c>
      <c r="E12" s="7"/>
      <c r="F12" s="7"/>
      <c r="G12" s="7"/>
      <c r="H12" s="7"/>
      <c r="I12" s="7"/>
      <c r="J12" s="7"/>
      <c r="K12" s="7"/>
      <c r="L12" s="7"/>
      <c r="M12" s="7"/>
      <c r="N12" s="7"/>
    </row>
    <row r="13" spans="1:14" s="4" customFormat="1" x14ac:dyDescent="0.2">
      <c r="A13" s="32" t="s">
        <v>79</v>
      </c>
      <c r="B13" s="122">
        <v>703150</v>
      </c>
      <c r="C13" s="123">
        <v>14.602457052224809</v>
      </c>
      <c r="D13" s="123">
        <v>4112135.52</v>
      </c>
      <c r="E13" s="7"/>
      <c r="F13" s="7"/>
      <c r="G13" s="7"/>
      <c r="H13" s="7"/>
      <c r="I13" s="7"/>
      <c r="J13" s="7"/>
      <c r="K13" s="7"/>
      <c r="L13" s="7"/>
      <c r="M13" s="7"/>
      <c r="N13" s="7"/>
    </row>
    <row r="14" spans="1:14" s="4" customFormat="1" x14ac:dyDescent="0.2">
      <c r="A14" s="32" t="s">
        <v>80</v>
      </c>
      <c r="B14" s="122">
        <v>730625.77</v>
      </c>
      <c r="C14" s="123">
        <v>37.720375820053661</v>
      </c>
      <c r="D14" s="123">
        <v>1206326.75</v>
      </c>
      <c r="E14" s="7"/>
      <c r="F14" s="7"/>
      <c r="G14" s="7"/>
      <c r="H14" s="7"/>
      <c r="I14" s="7"/>
      <c r="J14" s="7"/>
      <c r="K14" s="7"/>
      <c r="L14" s="7"/>
      <c r="M14" s="7"/>
      <c r="N14" s="7"/>
    </row>
    <row r="15" spans="1:14" s="4" customFormat="1" x14ac:dyDescent="0.2">
      <c r="A15" s="32" t="s">
        <v>0</v>
      </c>
      <c r="B15" s="122">
        <v>77674.2</v>
      </c>
      <c r="C15" s="123">
        <v>18.435485567209899</v>
      </c>
      <c r="D15" s="123">
        <v>343655.63</v>
      </c>
      <c r="E15" s="7"/>
      <c r="F15" s="7"/>
      <c r="G15" s="7"/>
      <c r="H15" s="7"/>
      <c r="I15" s="7"/>
      <c r="J15" s="7"/>
      <c r="K15" s="7"/>
      <c r="L15" s="7"/>
      <c r="M15" s="7"/>
      <c r="N15" s="7"/>
    </row>
    <row r="16" spans="1:14" s="4" customFormat="1" x14ac:dyDescent="0.2">
      <c r="A16" s="32" t="s">
        <v>81</v>
      </c>
      <c r="B16" s="122">
        <v>296404.90000000002</v>
      </c>
      <c r="C16" s="123">
        <v>49.866908531755577</v>
      </c>
      <c r="D16" s="123">
        <v>297987.07</v>
      </c>
      <c r="E16" s="7"/>
      <c r="F16" s="7"/>
      <c r="G16" s="7"/>
      <c r="H16" s="7"/>
      <c r="I16" s="7"/>
      <c r="J16" s="7"/>
      <c r="K16" s="7"/>
      <c r="L16" s="7"/>
      <c r="M16" s="7"/>
      <c r="N16" s="7"/>
    </row>
    <row r="17" spans="1:14" s="4" customFormat="1" x14ac:dyDescent="0.2">
      <c r="A17" s="32" t="s">
        <v>122</v>
      </c>
      <c r="B17" s="122">
        <v>19600</v>
      </c>
      <c r="C17" s="123">
        <v>1.5469172504240407</v>
      </c>
      <c r="D17" s="123">
        <v>1247436.1000000001</v>
      </c>
      <c r="E17" s="7"/>
      <c r="F17" s="7"/>
      <c r="G17" s="7"/>
      <c r="H17" s="7"/>
      <c r="I17" s="7"/>
      <c r="J17" s="7"/>
      <c r="K17" s="7"/>
      <c r="L17" s="7"/>
      <c r="M17" s="7"/>
      <c r="N17" s="7"/>
    </row>
    <row r="18" spans="1:14" s="4" customFormat="1" x14ac:dyDescent="0.2">
      <c r="A18" s="32" t="s">
        <v>94</v>
      </c>
      <c r="B18" s="122">
        <v>77311.37</v>
      </c>
      <c r="C18" s="123">
        <v>2.8341417978827357</v>
      </c>
      <c r="D18" s="123">
        <v>2650546.85</v>
      </c>
      <c r="E18" s="7"/>
      <c r="F18" s="7"/>
      <c r="G18" s="7"/>
      <c r="H18" s="7"/>
      <c r="I18" s="7"/>
      <c r="J18" s="7"/>
      <c r="K18" s="7"/>
      <c r="L18" s="7"/>
      <c r="M18" s="7"/>
      <c r="N18" s="7"/>
    </row>
    <row r="19" spans="1:14" s="4" customFormat="1" x14ac:dyDescent="0.2">
      <c r="A19" s="32" t="s">
        <v>90</v>
      </c>
      <c r="B19" s="122">
        <v>193615</v>
      </c>
      <c r="C19" s="123">
        <v>9.4875655656492572</v>
      </c>
      <c r="D19" s="123">
        <v>1847108.71</v>
      </c>
      <c r="E19" s="7"/>
      <c r="F19" s="7"/>
      <c r="G19" s="7"/>
      <c r="H19" s="7"/>
      <c r="I19" s="7"/>
      <c r="J19" s="7"/>
      <c r="K19" s="7"/>
      <c r="L19" s="7"/>
      <c r="M19" s="7"/>
      <c r="N19" s="7"/>
    </row>
    <row r="20" spans="1:14" s="4" customFormat="1" x14ac:dyDescent="0.2">
      <c r="A20" s="32" t="s">
        <v>75</v>
      </c>
      <c r="B20" s="122">
        <v>2730.3</v>
      </c>
      <c r="C20" s="123">
        <v>1.2281026482045696</v>
      </c>
      <c r="D20" s="123">
        <v>219588.25</v>
      </c>
      <c r="E20" s="7"/>
      <c r="F20" s="7"/>
      <c r="G20" s="7"/>
      <c r="H20" s="7"/>
      <c r="I20" s="7"/>
      <c r="J20" s="7"/>
      <c r="K20" s="7"/>
      <c r="L20" s="7"/>
      <c r="M20" s="7"/>
      <c r="N20" s="7"/>
    </row>
    <row r="21" spans="1:14" s="4" customFormat="1" x14ac:dyDescent="0.2">
      <c r="A21" s="32" t="s">
        <v>82</v>
      </c>
      <c r="B21" s="122">
        <v>77076.37</v>
      </c>
      <c r="C21" s="123">
        <v>25.590333516715013</v>
      </c>
      <c r="D21" s="123">
        <v>224116.93</v>
      </c>
      <c r="E21" s="7"/>
      <c r="F21" s="7"/>
      <c r="G21" s="7"/>
      <c r="H21" s="7"/>
      <c r="I21" s="7"/>
      <c r="J21" s="7"/>
      <c r="K21" s="7"/>
      <c r="L21" s="7"/>
      <c r="M21" s="7"/>
      <c r="N21" s="7"/>
    </row>
    <row r="22" spans="1:14" s="4" customFormat="1" x14ac:dyDescent="0.2">
      <c r="A22" s="32" t="s">
        <v>91</v>
      </c>
      <c r="B22" s="122">
        <v>70847.039999999994</v>
      </c>
      <c r="C22" s="123">
        <v>14.283616656388819</v>
      </c>
      <c r="D22" s="123">
        <v>425155.07</v>
      </c>
      <c r="E22" s="7"/>
      <c r="F22" s="7"/>
      <c r="G22" s="7"/>
      <c r="H22" s="7"/>
      <c r="I22" s="7"/>
      <c r="J22" s="7"/>
      <c r="K22" s="7"/>
      <c r="L22" s="7"/>
      <c r="M22" s="7"/>
      <c r="N22" s="7"/>
    </row>
    <row r="23" spans="1:14" s="4" customFormat="1" x14ac:dyDescent="0.2">
      <c r="A23" s="32" t="s">
        <v>2</v>
      </c>
      <c r="B23" s="122">
        <v>1773.86</v>
      </c>
      <c r="C23" s="123">
        <v>0.23019939488338742</v>
      </c>
      <c r="D23" s="123">
        <v>768801.58</v>
      </c>
      <c r="E23" s="7"/>
      <c r="F23" s="7"/>
      <c r="G23" s="7"/>
      <c r="H23" s="7"/>
      <c r="I23" s="7"/>
      <c r="J23" s="7"/>
      <c r="K23" s="7"/>
      <c r="L23" s="7"/>
      <c r="M23" s="7"/>
      <c r="N23" s="7"/>
    </row>
    <row r="24" spans="1:14" s="4" customFormat="1" x14ac:dyDescent="0.2">
      <c r="A24" s="32" t="s">
        <v>84</v>
      </c>
      <c r="B24" s="122">
        <v>37733.620000000003</v>
      </c>
      <c r="C24" s="123">
        <v>7.3799760968823396</v>
      </c>
      <c r="D24" s="123">
        <v>473563.7</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3565822.73</v>
      </c>
      <c r="C26" s="126">
        <v>12.865940363934371</v>
      </c>
      <c r="D26" s="125">
        <v>24149389.91</v>
      </c>
      <c r="E26" s="11"/>
      <c r="F26" s="7"/>
      <c r="G26" s="7"/>
      <c r="H26" s="7"/>
      <c r="I26" s="7"/>
      <c r="J26" s="7"/>
      <c r="K26" s="7"/>
      <c r="L26" s="7"/>
      <c r="M26" s="7"/>
      <c r="N26" s="7"/>
    </row>
    <row r="27" spans="1:14" s="4" customFormat="1" ht="17.25" customHeight="1" x14ac:dyDescent="0.2">
      <c r="A27" s="314" t="s">
        <v>128</v>
      </c>
      <c r="B27" s="314"/>
      <c r="C27" s="314"/>
      <c r="D27" s="314"/>
      <c r="E27" s="38"/>
    </row>
    <row r="28" spans="1:14" x14ac:dyDescent="0.2">
      <c r="A28" s="322" t="s">
        <v>211</v>
      </c>
      <c r="B28" s="322"/>
      <c r="C28" s="322"/>
      <c r="D28" s="322"/>
    </row>
    <row r="31" spans="1:14" s="154" customFormat="1" ht="15" customHeight="1" x14ac:dyDescent="0.25">
      <c r="A31" s="339" t="s">
        <v>213</v>
      </c>
      <c r="B31" s="339"/>
      <c r="C31" s="339"/>
      <c r="D31" s="339"/>
      <c r="E31" s="339"/>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8" t="s">
        <v>72</v>
      </c>
      <c r="B33" s="312" t="s">
        <v>196</v>
      </c>
      <c r="C33" s="312" t="s">
        <v>85</v>
      </c>
      <c r="D33" s="312" t="s">
        <v>197</v>
      </c>
      <c r="E33" s="312" t="s">
        <v>86</v>
      </c>
      <c r="F33" s="147"/>
      <c r="G33" s="147"/>
      <c r="H33" s="3"/>
      <c r="I33" s="3"/>
      <c r="J33" s="3"/>
      <c r="K33" s="3"/>
    </row>
    <row r="34" spans="1:15" s="4" customFormat="1" ht="28.5" customHeight="1" thickBot="1" x14ac:dyDescent="0.25">
      <c r="A34" s="319"/>
      <c r="B34" s="313"/>
      <c r="C34" s="313"/>
      <c r="D34" s="313"/>
      <c r="E34" s="313"/>
      <c r="F34" s="3"/>
      <c r="G34" s="3"/>
      <c r="H34" s="3"/>
      <c r="I34" s="3"/>
      <c r="J34" s="3"/>
      <c r="K34" s="3"/>
    </row>
    <row r="35" spans="1:15" s="4" customFormat="1" x14ac:dyDescent="0.2">
      <c r="A35" s="31" t="s">
        <v>74</v>
      </c>
      <c r="B35" s="98">
        <v>466308.56</v>
      </c>
      <c r="C35" s="258">
        <v>0.14474778131069768</v>
      </c>
      <c r="D35" s="98">
        <v>566699.46</v>
      </c>
      <c r="E35" s="258">
        <v>0.48424457876269927</v>
      </c>
      <c r="F35" s="7"/>
      <c r="G35" s="7"/>
      <c r="H35" s="7"/>
      <c r="I35" s="7"/>
      <c r="J35" s="7"/>
      <c r="K35" s="7"/>
      <c r="L35" s="7"/>
      <c r="M35" s="7"/>
      <c r="N35" s="7"/>
      <c r="O35" s="7"/>
    </row>
    <row r="36" spans="1:15" s="4" customFormat="1" x14ac:dyDescent="0.2">
      <c r="A36" s="32" t="s">
        <v>92</v>
      </c>
      <c r="B36" s="223">
        <v>296.8</v>
      </c>
      <c r="C36" s="256">
        <v>1.8996947111231925E-4</v>
      </c>
      <c r="D36" s="102">
        <v>70031.25</v>
      </c>
      <c r="E36" s="259">
        <v>6.6954362281360091E-2</v>
      </c>
      <c r="F36" s="7"/>
      <c r="G36" s="7"/>
      <c r="H36" s="7"/>
      <c r="I36" s="7"/>
      <c r="J36" s="7"/>
      <c r="K36" s="7"/>
      <c r="L36" s="7"/>
      <c r="M36" s="7"/>
      <c r="N36" s="7"/>
      <c r="O36" s="7"/>
    </row>
    <row r="37" spans="1:15" s="4" customFormat="1" x14ac:dyDescent="0.2">
      <c r="A37" s="32" t="s">
        <v>5</v>
      </c>
      <c r="B37" s="223">
        <v>650</v>
      </c>
      <c r="C37" s="256">
        <v>1.4320953588675641E-3</v>
      </c>
      <c r="D37" s="102">
        <v>1000</v>
      </c>
      <c r="E37" s="259">
        <v>9.1103721587026832E-3</v>
      </c>
      <c r="F37" s="7"/>
      <c r="G37" s="7"/>
      <c r="H37" s="7"/>
      <c r="I37" s="7"/>
      <c r="J37" s="7"/>
      <c r="K37" s="7"/>
      <c r="L37" s="7"/>
      <c r="M37" s="7"/>
      <c r="N37" s="7"/>
      <c r="O37" s="7"/>
    </row>
    <row r="38" spans="1:15" s="4" customFormat="1" x14ac:dyDescent="0.2">
      <c r="A38" s="32" t="s">
        <v>176</v>
      </c>
      <c r="B38" s="102"/>
      <c r="C38" s="259"/>
      <c r="D38" s="102">
        <v>18740.560000000001</v>
      </c>
      <c r="E38" s="259">
        <v>0.43530749677222541</v>
      </c>
      <c r="F38" s="7"/>
      <c r="G38" s="7"/>
      <c r="H38" s="7"/>
      <c r="I38" s="7"/>
      <c r="J38" s="7"/>
      <c r="K38" s="7"/>
      <c r="L38" s="7"/>
      <c r="M38" s="7"/>
      <c r="N38" s="7"/>
      <c r="O38" s="7"/>
    </row>
    <row r="39" spans="1:15" s="4" customFormat="1" x14ac:dyDescent="0.2">
      <c r="A39" s="32" t="s">
        <v>78</v>
      </c>
      <c r="B39" s="102">
        <v>55659.14</v>
      </c>
      <c r="C39" s="256">
        <v>2.0282435270847211E-2</v>
      </c>
      <c r="D39" s="102">
        <v>97894.55</v>
      </c>
      <c r="E39" s="259">
        <v>0.1192999421137617</v>
      </c>
      <c r="F39" s="7"/>
      <c r="G39" s="7"/>
      <c r="H39" s="7"/>
      <c r="I39" s="7"/>
      <c r="J39" s="7"/>
      <c r="K39" s="7"/>
      <c r="L39" s="7"/>
      <c r="M39" s="7"/>
      <c r="N39" s="7"/>
      <c r="O39" s="7"/>
    </row>
    <row r="40" spans="1:15" s="4" customFormat="1" x14ac:dyDescent="0.2">
      <c r="A40" s="32" t="s">
        <v>79</v>
      </c>
      <c r="B40" s="102">
        <v>106814</v>
      </c>
      <c r="C40" s="259">
        <v>3.4527790905382334E-2</v>
      </c>
      <c r="D40" s="102">
        <v>596338</v>
      </c>
      <c r="E40" s="259">
        <v>0.34788833046993728</v>
      </c>
      <c r="F40" s="7"/>
      <c r="G40" s="7"/>
      <c r="H40" s="7"/>
      <c r="I40" s="7"/>
      <c r="J40" s="7"/>
      <c r="K40" s="7"/>
      <c r="L40" s="7"/>
      <c r="M40" s="7"/>
      <c r="N40" s="7"/>
      <c r="O40" s="7"/>
    </row>
    <row r="41" spans="1:15" s="4" customFormat="1" x14ac:dyDescent="0.2">
      <c r="A41" s="32" t="s">
        <v>80</v>
      </c>
      <c r="B41" s="223">
        <v>429418.19</v>
      </c>
      <c r="C41" s="256">
        <v>0.28912375372253785</v>
      </c>
      <c r="D41" s="102">
        <v>301207.5</v>
      </c>
      <c r="E41" s="259">
        <v>0.67650137116136577</v>
      </c>
      <c r="F41" s="7"/>
      <c r="G41" s="7"/>
      <c r="H41" s="7"/>
      <c r="I41" s="7"/>
      <c r="J41" s="7"/>
      <c r="K41" s="7"/>
      <c r="L41" s="7"/>
      <c r="M41" s="7"/>
      <c r="N41" s="7"/>
      <c r="O41" s="7"/>
    </row>
    <row r="42" spans="1:15" s="4" customFormat="1" x14ac:dyDescent="0.2">
      <c r="A42" s="32" t="s">
        <v>0</v>
      </c>
      <c r="B42" s="102">
        <v>24574.543000000005</v>
      </c>
      <c r="C42" s="259">
        <v>7.8873216336903113E-2</v>
      </c>
      <c r="D42" s="102">
        <v>53099.656999999992</v>
      </c>
      <c r="E42" s="259">
        <v>0.48929403905162955</v>
      </c>
      <c r="F42" s="7"/>
      <c r="G42" s="7"/>
      <c r="H42" s="7"/>
      <c r="I42" s="7"/>
      <c r="J42" s="7"/>
      <c r="K42" s="7"/>
      <c r="L42" s="7"/>
      <c r="M42" s="7"/>
      <c r="N42" s="7"/>
      <c r="O42" s="7"/>
    </row>
    <row r="43" spans="1:15" s="4" customFormat="1" x14ac:dyDescent="0.2">
      <c r="A43" s="32" t="s">
        <v>81</v>
      </c>
      <c r="B43" s="102">
        <v>9691.7999999999993</v>
      </c>
      <c r="C43" s="259">
        <v>6.028626739812859E-2</v>
      </c>
      <c r="D43" s="102">
        <v>286713.09999999998</v>
      </c>
      <c r="E43" s="259">
        <v>0.66124829163227472</v>
      </c>
      <c r="F43" s="7"/>
      <c r="G43" s="7"/>
      <c r="H43" s="7"/>
      <c r="I43" s="7"/>
      <c r="J43" s="7"/>
      <c r="K43" s="7"/>
      <c r="L43" s="7"/>
      <c r="M43" s="7"/>
      <c r="N43" s="7"/>
      <c r="O43" s="7"/>
    </row>
    <row r="44" spans="1:15" s="4" customFormat="1" x14ac:dyDescent="0.2">
      <c r="A44" s="32" t="s">
        <v>122</v>
      </c>
      <c r="B44" s="102"/>
      <c r="C44" s="259">
        <v>0</v>
      </c>
      <c r="D44" s="102">
        <v>19600</v>
      </c>
      <c r="E44" s="259">
        <v>4.8575932112656511E-2</v>
      </c>
      <c r="F44" s="7"/>
      <c r="G44" s="7"/>
      <c r="H44" s="7"/>
      <c r="I44" s="7"/>
      <c r="J44" s="7"/>
      <c r="K44" s="7"/>
      <c r="L44" s="7"/>
      <c r="M44" s="7"/>
      <c r="N44" s="7"/>
      <c r="O44" s="7"/>
    </row>
    <row r="45" spans="1:15" s="4" customFormat="1" x14ac:dyDescent="0.2">
      <c r="A45" s="32" t="s">
        <v>94</v>
      </c>
      <c r="B45" s="102">
        <v>11382.61</v>
      </c>
      <c r="C45" s="259">
        <v>4.4752268754936295E-3</v>
      </c>
      <c r="D45" s="102">
        <v>65928.759999999995</v>
      </c>
      <c r="E45" s="259">
        <v>0.35877059038000031</v>
      </c>
      <c r="F45" s="7"/>
      <c r="G45" s="7"/>
      <c r="H45" s="7"/>
      <c r="I45" s="7"/>
      <c r="J45" s="7"/>
      <c r="K45" s="7"/>
      <c r="L45" s="7"/>
      <c r="M45" s="7"/>
      <c r="N45" s="7"/>
      <c r="O45" s="7"/>
    </row>
    <row r="46" spans="1:15" s="4" customFormat="1" x14ac:dyDescent="0.2">
      <c r="A46" s="32" t="s">
        <v>90</v>
      </c>
      <c r="B46" s="223">
        <v>174254</v>
      </c>
      <c r="C46" s="256">
        <v>8.7107472682311435E-2</v>
      </c>
      <c r="D46" s="105">
        <v>19361</v>
      </c>
      <c r="E46" s="259">
        <v>0.64039972638879517</v>
      </c>
      <c r="F46" s="7"/>
      <c r="G46" s="7"/>
      <c r="H46" s="7"/>
      <c r="I46" s="7"/>
      <c r="J46" s="7"/>
      <c r="K46" s="7"/>
      <c r="L46" s="7"/>
      <c r="M46" s="7"/>
      <c r="N46" s="7"/>
      <c r="O46" s="7"/>
    </row>
    <row r="47" spans="1:15" s="4" customFormat="1" x14ac:dyDescent="0.2">
      <c r="A47" s="32" t="s">
        <v>75</v>
      </c>
      <c r="B47" s="223">
        <v>2730.3</v>
      </c>
      <c r="C47" s="256">
        <v>1.3145817161232394E-2</v>
      </c>
      <c r="D47" s="102"/>
      <c r="E47" s="259">
        <v>0</v>
      </c>
      <c r="F47" s="7"/>
      <c r="G47" s="7"/>
      <c r="H47" s="7"/>
      <c r="I47" s="7"/>
      <c r="J47" s="7"/>
      <c r="K47" s="7"/>
      <c r="L47" s="7"/>
      <c r="M47" s="7"/>
      <c r="N47" s="7"/>
      <c r="O47" s="7"/>
    </row>
    <row r="48" spans="1:15" s="4" customFormat="1" x14ac:dyDescent="0.2">
      <c r="A48" s="32" t="s">
        <v>82</v>
      </c>
      <c r="B48" s="102">
        <v>327.3</v>
      </c>
      <c r="C48" s="259">
        <v>3.2189186262682056E-3</v>
      </c>
      <c r="D48" s="102">
        <v>76749.070000000007</v>
      </c>
      <c r="E48" s="259">
        <v>0.38413716991331159</v>
      </c>
      <c r="F48" s="7"/>
      <c r="G48" s="7"/>
      <c r="H48" s="7"/>
      <c r="I48" s="7"/>
      <c r="J48" s="7"/>
      <c r="K48" s="7"/>
      <c r="L48" s="7"/>
      <c r="M48" s="7"/>
      <c r="N48" s="7"/>
      <c r="O48" s="7"/>
    </row>
    <row r="49" spans="1:15" s="4" customFormat="1" x14ac:dyDescent="0.2">
      <c r="A49" s="32" t="s">
        <v>91</v>
      </c>
      <c r="B49" s="223">
        <v>10969.58</v>
      </c>
      <c r="C49" s="256">
        <v>4.084280284096585E-2</v>
      </c>
      <c r="D49" s="102">
        <v>25103.27</v>
      </c>
      <c r="E49" s="259">
        <v>0.11084344850424992</v>
      </c>
      <c r="F49" s="7"/>
      <c r="G49" s="7"/>
      <c r="H49" s="7"/>
      <c r="I49" s="7"/>
      <c r="J49" s="7"/>
      <c r="K49" s="7"/>
      <c r="L49" s="7"/>
      <c r="M49" s="7"/>
      <c r="N49" s="7"/>
      <c r="O49" s="7"/>
    </row>
    <row r="50" spans="1:15" s="4" customFormat="1" x14ac:dyDescent="0.2">
      <c r="A50" s="32" t="s">
        <v>2</v>
      </c>
      <c r="B50" s="102"/>
      <c r="C50" s="259"/>
      <c r="D50" s="102">
        <v>1773.86</v>
      </c>
      <c r="E50" s="259">
        <v>5.9317695718489908E-3</v>
      </c>
      <c r="F50" s="7"/>
      <c r="G50" s="7"/>
      <c r="H50" s="7"/>
      <c r="I50" s="7"/>
      <c r="J50" s="7"/>
      <c r="K50" s="7"/>
      <c r="L50" s="7"/>
      <c r="M50" s="7"/>
      <c r="N50" s="7"/>
      <c r="O50" s="7"/>
    </row>
    <row r="51" spans="1:15" s="4" customFormat="1" x14ac:dyDescent="0.2">
      <c r="A51" s="32" t="s">
        <v>84</v>
      </c>
      <c r="B51" s="223">
        <v>24932.54</v>
      </c>
      <c r="C51" s="256">
        <v>6.8777453504587721E-2</v>
      </c>
      <c r="D51" s="105">
        <v>12801.08</v>
      </c>
      <c r="E51" s="259">
        <v>8.6038370516750076E-2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1318009.3630000004</v>
      </c>
      <c r="C53" s="261">
        <v>6.5372309360723774E-2</v>
      </c>
      <c r="D53" s="125">
        <v>2213041.1170000001</v>
      </c>
      <c r="E53" s="257">
        <v>0.29922841164599695</v>
      </c>
      <c r="F53" s="11"/>
      <c r="G53" s="7"/>
      <c r="H53" s="7"/>
      <c r="I53" s="7"/>
      <c r="J53" s="7"/>
      <c r="K53" s="7"/>
      <c r="L53" s="7"/>
      <c r="M53" s="7"/>
      <c r="N53" s="7"/>
      <c r="O53" s="7"/>
    </row>
    <row r="54" spans="1:15" s="4" customFormat="1" ht="17.25" customHeight="1" x14ac:dyDescent="0.2">
      <c r="A54" s="314" t="s">
        <v>128</v>
      </c>
      <c r="B54" s="314"/>
      <c r="C54" s="314"/>
      <c r="D54" s="314"/>
      <c r="E54" s="179"/>
      <c r="F54" s="155"/>
      <c r="G54" s="155"/>
    </row>
    <row r="55" spans="1:15" s="154" customFormat="1" x14ac:dyDescent="0.2">
      <c r="A55" s="322" t="s">
        <v>211</v>
      </c>
      <c r="B55" s="322"/>
      <c r="C55" s="322"/>
      <c r="D55" s="322"/>
    </row>
    <row r="58" spans="1:15" s="2" customFormat="1" ht="15" customHeight="1" x14ac:dyDescent="0.25">
      <c r="A58" s="320" t="s">
        <v>214</v>
      </c>
      <c r="B58" s="320"/>
      <c r="C58" s="320"/>
      <c r="D58" s="76"/>
      <c r="E58" s="76"/>
    </row>
    <row r="59" spans="1:15" ht="13.5" thickBot="1" x14ac:dyDescent="0.25"/>
    <row r="60" spans="1:15" ht="28.5" customHeight="1" x14ac:dyDescent="0.2">
      <c r="A60" s="345" t="s">
        <v>186</v>
      </c>
      <c r="B60" s="347" t="s">
        <v>207</v>
      </c>
      <c r="C60" s="349" t="s">
        <v>208</v>
      </c>
    </row>
    <row r="61" spans="1:15" ht="63.75" customHeight="1" thickBot="1" x14ac:dyDescent="0.25">
      <c r="A61" s="346"/>
      <c r="B61" s="348"/>
      <c r="C61" s="350"/>
    </row>
    <row r="62" spans="1:15" x14ac:dyDescent="0.2">
      <c r="A62" s="181" t="s">
        <v>74</v>
      </c>
      <c r="B62" s="182">
        <v>102670.09</v>
      </c>
      <c r="C62" s="183">
        <v>175050</v>
      </c>
    </row>
    <row r="63" spans="1:15" x14ac:dyDescent="0.2">
      <c r="A63" s="184" t="s">
        <v>92</v>
      </c>
      <c r="B63" s="185"/>
      <c r="C63" s="186">
        <v>77.650000000000006</v>
      </c>
    </row>
    <row r="64" spans="1:15" x14ac:dyDescent="0.2">
      <c r="A64" s="184" t="s">
        <v>95</v>
      </c>
      <c r="B64" s="185">
        <v>6619</v>
      </c>
      <c r="C64" s="187"/>
    </row>
    <row r="65" spans="1:3" x14ac:dyDescent="0.2">
      <c r="A65" s="184" t="s">
        <v>77</v>
      </c>
      <c r="B65" s="185"/>
      <c r="C65" s="186">
        <v>24178.89</v>
      </c>
    </row>
    <row r="66" spans="1:3" x14ac:dyDescent="0.2">
      <c r="A66" s="184" t="s">
        <v>78</v>
      </c>
      <c r="B66" s="185"/>
      <c r="C66" s="187">
        <v>23308</v>
      </c>
    </row>
    <row r="67" spans="1:3" x14ac:dyDescent="0.2">
      <c r="A67" s="184" t="s">
        <v>93</v>
      </c>
      <c r="B67" s="185">
        <v>10668</v>
      </c>
      <c r="C67" s="186">
        <v>632342</v>
      </c>
    </row>
    <row r="68" spans="1:3" x14ac:dyDescent="0.2">
      <c r="A68" s="184" t="s">
        <v>80</v>
      </c>
      <c r="B68" s="185"/>
      <c r="C68" s="186">
        <v>69473</v>
      </c>
    </row>
    <row r="69" spans="1:3" x14ac:dyDescent="0.2">
      <c r="A69" s="184" t="s">
        <v>0</v>
      </c>
      <c r="B69" s="185"/>
      <c r="C69" s="186"/>
    </row>
    <row r="70" spans="1:3" x14ac:dyDescent="0.2">
      <c r="A70" s="184" t="s">
        <v>81</v>
      </c>
      <c r="B70" s="185">
        <v>13630.64</v>
      </c>
      <c r="C70" s="186">
        <v>235076.45</v>
      </c>
    </row>
    <row r="71" spans="1:3" x14ac:dyDescent="0.2">
      <c r="A71" s="184" t="s">
        <v>97</v>
      </c>
      <c r="B71" s="185">
        <v>1075</v>
      </c>
      <c r="C71" s="186">
        <v>1218.75</v>
      </c>
    </row>
    <row r="72" spans="1:3" x14ac:dyDescent="0.2">
      <c r="A72" s="184" t="s">
        <v>94</v>
      </c>
      <c r="B72" s="185">
        <v>6249.39</v>
      </c>
      <c r="C72" s="186"/>
    </row>
    <row r="73" spans="1:3" x14ac:dyDescent="0.2">
      <c r="A73" s="184" t="s">
        <v>90</v>
      </c>
      <c r="B73" s="185">
        <v>4188.1099999999997</v>
      </c>
      <c r="C73" s="186">
        <v>128048.9431</v>
      </c>
    </row>
    <row r="74" spans="1:3" x14ac:dyDescent="0.2">
      <c r="A74" s="184" t="s">
        <v>75</v>
      </c>
      <c r="B74" s="185"/>
      <c r="C74" s="187"/>
    </row>
    <row r="75" spans="1:3" x14ac:dyDescent="0.2">
      <c r="A75" s="184" t="s">
        <v>82</v>
      </c>
      <c r="B75" s="185"/>
      <c r="C75" s="186">
        <v>71846.8</v>
      </c>
    </row>
    <row r="76" spans="1:3" x14ac:dyDescent="0.2">
      <c r="A76" s="184" t="s">
        <v>91</v>
      </c>
      <c r="B76" s="185"/>
      <c r="C76" s="186">
        <v>67726</v>
      </c>
    </row>
    <row r="77" spans="1:3" x14ac:dyDescent="0.2">
      <c r="A77" s="184" t="s">
        <v>105</v>
      </c>
      <c r="B77" s="185">
        <v>1036.28</v>
      </c>
      <c r="C77" s="186">
        <v>20659.830000000002</v>
      </c>
    </row>
    <row r="78" spans="1:3" x14ac:dyDescent="0.2">
      <c r="A78" s="184" t="s">
        <v>84</v>
      </c>
      <c r="B78" s="185"/>
      <c r="C78" s="186"/>
    </row>
    <row r="79" spans="1:3" ht="13.5" thickBot="1" x14ac:dyDescent="0.25">
      <c r="A79" s="188"/>
      <c r="B79" s="189"/>
      <c r="C79" s="190"/>
    </row>
    <row r="80" spans="1:3" ht="13.5" thickBot="1" x14ac:dyDescent="0.25">
      <c r="A80" s="191" t="s">
        <v>73</v>
      </c>
      <c r="B80" s="192">
        <v>146136.51</v>
      </c>
      <c r="C80" s="193">
        <v>1449006.3131000001</v>
      </c>
    </row>
    <row r="83" spans="1:255" s="2" customFormat="1" ht="15" x14ac:dyDescent="0.25">
      <c r="A83" s="321" t="s">
        <v>215</v>
      </c>
      <c r="B83" s="321"/>
      <c r="C83" s="321"/>
    </row>
    <row r="84" spans="1:255" ht="13.5" thickBot="1" x14ac:dyDescent="0.25"/>
    <row r="85" spans="1:255" customFormat="1" ht="87.75" customHeight="1" thickBot="1" x14ac:dyDescent="0.25">
      <c r="A85" s="194" t="s">
        <v>186</v>
      </c>
      <c r="B85" s="196" t="s">
        <v>188</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row>
    <row r="86" spans="1:255" customFormat="1" ht="15" customHeight="1" x14ac:dyDescent="0.2">
      <c r="A86" s="197" t="s">
        <v>74</v>
      </c>
      <c r="B86" s="199">
        <v>40</v>
      </c>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row>
    <row r="87" spans="1:255" customFormat="1" ht="15" customHeight="1" x14ac:dyDescent="0.2">
      <c r="A87" s="184" t="s">
        <v>92</v>
      </c>
      <c r="B87" s="201">
        <v>15</v>
      </c>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row>
    <row r="88" spans="1:255" customFormat="1" ht="15" customHeight="1" x14ac:dyDescent="0.2">
      <c r="A88" s="184" t="s">
        <v>95</v>
      </c>
      <c r="B88" s="201"/>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row>
    <row r="89" spans="1:255" customFormat="1" ht="15" customHeight="1" x14ac:dyDescent="0.2">
      <c r="A89" s="184" t="s">
        <v>77</v>
      </c>
      <c r="B89" s="201">
        <v>13</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row>
    <row r="90" spans="1:255" customFormat="1" ht="15" customHeight="1" x14ac:dyDescent="0.2">
      <c r="A90" s="184" t="s">
        <v>219</v>
      </c>
      <c r="B90" s="201">
        <v>30</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row>
    <row r="91" spans="1:255" customFormat="1" ht="15" customHeight="1" x14ac:dyDescent="0.2">
      <c r="A91" s="184" t="s">
        <v>93</v>
      </c>
      <c r="B91" s="201">
        <v>80</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row>
    <row r="92" spans="1:255" customFormat="1" ht="15" customHeight="1" x14ac:dyDescent="0.2">
      <c r="A92" s="184" t="s">
        <v>80</v>
      </c>
      <c r="B92" s="201">
        <v>146</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row>
    <row r="93" spans="1:255" customFormat="1" ht="15" customHeight="1" x14ac:dyDescent="0.2">
      <c r="A93" s="184" t="s">
        <v>0</v>
      </c>
      <c r="B93" s="201">
        <v>74</v>
      </c>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row>
    <row r="94" spans="1:255" customFormat="1" ht="28.5" customHeight="1" x14ac:dyDescent="0.2">
      <c r="A94" s="184" t="s">
        <v>81</v>
      </c>
      <c r="B94" s="201">
        <v>32</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row>
    <row r="95" spans="1:255" customFormat="1" ht="15" customHeight="1" x14ac:dyDescent="0.2">
      <c r="A95" s="184" t="s">
        <v>97</v>
      </c>
      <c r="B95" s="201">
        <v>45</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row>
    <row r="96" spans="1:255" customFormat="1" ht="15" customHeight="1" x14ac:dyDescent="0.2">
      <c r="A96" s="184" t="s">
        <v>94</v>
      </c>
      <c r="B96" s="201">
        <v>1</v>
      </c>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row>
    <row r="97" spans="1:256" customFormat="1" ht="15" customHeight="1" x14ac:dyDescent="0.2">
      <c r="A97" s="184" t="s">
        <v>90</v>
      </c>
      <c r="B97" s="201">
        <v>194</v>
      </c>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row>
    <row r="98" spans="1:256" customFormat="1" ht="15" customHeight="1" x14ac:dyDescent="0.2">
      <c r="A98" s="184" t="s">
        <v>75</v>
      </c>
      <c r="B98" s="201"/>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row>
    <row r="99" spans="1:256" customFormat="1" ht="15" customHeight="1" x14ac:dyDescent="0.2">
      <c r="A99" s="184" t="s">
        <v>82</v>
      </c>
      <c r="B99" s="201">
        <v>14</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1:256" customFormat="1" ht="15" customHeight="1" x14ac:dyDescent="0.2">
      <c r="A100" s="184" t="s">
        <v>91</v>
      </c>
      <c r="B100" s="201">
        <v>111</v>
      </c>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6" customFormat="1" ht="15" customHeight="1" x14ac:dyDescent="0.2">
      <c r="A101" s="184" t="s">
        <v>105</v>
      </c>
      <c r="B101" s="201">
        <v>54</v>
      </c>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6" customFormat="1" ht="15" customHeight="1" x14ac:dyDescent="0.2">
      <c r="A102" s="184" t="s">
        <v>84</v>
      </c>
      <c r="B102" s="201">
        <v>3</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6" customFormat="1" ht="15" customHeight="1" thickBot="1" x14ac:dyDescent="0.25">
      <c r="A103" s="202"/>
      <c r="B103" s="204"/>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6" customFormat="1" ht="13.5" thickBot="1" x14ac:dyDescent="0.25">
      <c r="A104" s="191" t="s">
        <v>73</v>
      </c>
      <c r="B104" s="206">
        <v>852</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6" customFormat="1" x14ac:dyDescent="0.2">
      <c r="A105" s="344"/>
      <c r="B105" s="344"/>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t="s">
        <v>218</v>
      </c>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9" t="s">
        <v>217</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f>116+184</f>
        <v>300</v>
      </c>
    </row>
    <row r="110" spans="1:256" s="154" customFormat="1" x14ac:dyDescent="0.2">
      <c r="A110" s="210" t="s">
        <v>138</v>
      </c>
      <c r="B110" s="211">
        <f>50+59</f>
        <v>109</v>
      </c>
    </row>
    <row r="111" spans="1:256" s="154" customFormat="1" x14ac:dyDescent="0.2">
      <c r="A111" s="210" t="s">
        <v>139</v>
      </c>
      <c r="B111" s="211">
        <f>144+129</f>
        <v>273</v>
      </c>
    </row>
    <row r="112" spans="1:256" s="154" customFormat="1" x14ac:dyDescent="0.2">
      <c r="A112" s="210" t="s">
        <v>140</v>
      </c>
      <c r="B112" s="211">
        <f>93+41</f>
        <v>134</v>
      </c>
    </row>
    <row r="113" spans="1:2" s="154" customFormat="1" x14ac:dyDescent="0.2">
      <c r="A113" s="210" t="s">
        <v>141</v>
      </c>
      <c r="B113" s="211">
        <f>15+9</f>
        <v>24</v>
      </c>
    </row>
    <row r="114" spans="1:2" s="154" customFormat="1" x14ac:dyDescent="0.2">
      <c r="A114" s="210" t="s">
        <v>89</v>
      </c>
      <c r="B114" s="211">
        <f>6</f>
        <v>6</v>
      </c>
    </row>
    <row r="115" spans="1:2" s="154" customFormat="1" x14ac:dyDescent="0.2">
      <c r="A115" s="210" t="s">
        <v>6</v>
      </c>
      <c r="B115" s="211">
        <f>2</f>
        <v>2</v>
      </c>
    </row>
    <row r="116" spans="1:2" s="154" customFormat="1" x14ac:dyDescent="0.2">
      <c r="A116" s="262" t="s">
        <v>216</v>
      </c>
      <c r="B116" s="211">
        <f>4</f>
        <v>4</v>
      </c>
    </row>
    <row r="117" spans="1:2" s="154" customFormat="1" ht="15" x14ac:dyDescent="0.25">
      <c r="A117" s="212" t="s">
        <v>73</v>
      </c>
      <c r="B117" s="213">
        <f>SUM(B109:B116)</f>
        <v>852</v>
      </c>
    </row>
    <row r="118" spans="1:2" s="154" customFormat="1" x14ac:dyDescent="0.2">
      <c r="A118" s="215"/>
    </row>
    <row r="119" spans="1:2" s="154" customFormat="1" x14ac:dyDescent="0.2">
      <c r="A119" s="214"/>
    </row>
    <row r="120" spans="1:2" s="154" customFormat="1" ht="38.25" x14ac:dyDescent="0.2">
      <c r="A120" s="208" t="s">
        <v>133</v>
      </c>
      <c r="B120" s="209" t="s">
        <v>293</v>
      </c>
    </row>
    <row r="121" spans="1:2" s="154" customFormat="1" x14ac:dyDescent="0.2">
      <c r="A121" s="264" t="s">
        <v>220</v>
      </c>
      <c r="B121" s="266">
        <v>12</v>
      </c>
    </row>
    <row r="122" spans="1:2" s="154" customFormat="1" x14ac:dyDescent="0.2">
      <c r="A122" s="265" t="s">
        <v>221</v>
      </c>
      <c r="B122" s="267">
        <v>178</v>
      </c>
    </row>
    <row r="123" spans="1:2" s="154" customFormat="1" x14ac:dyDescent="0.2">
      <c r="A123" s="265" t="s">
        <v>222</v>
      </c>
      <c r="B123" s="267">
        <v>1</v>
      </c>
    </row>
    <row r="124" spans="1:2" s="154" customFormat="1" x14ac:dyDescent="0.2">
      <c r="A124" s="265" t="s">
        <v>223</v>
      </c>
      <c r="B124" s="267">
        <v>5</v>
      </c>
    </row>
    <row r="125" spans="1:2" s="154" customFormat="1" x14ac:dyDescent="0.2">
      <c r="A125" s="265" t="s">
        <v>89</v>
      </c>
      <c r="B125" s="267">
        <v>12</v>
      </c>
    </row>
    <row r="126" spans="1:2" s="154" customFormat="1" x14ac:dyDescent="0.2">
      <c r="A126" s="265" t="s">
        <v>224</v>
      </c>
      <c r="B126" s="267">
        <v>22</v>
      </c>
    </row>
    <row r="127" spans="1:2" s="154" customFormat="1" x14ac:dyDescent="0.2">
      <c r="A127" s="265" t="s">
        <v>225</v>
      </c>
      <c r="B127" s="267">
        <v>109</v>
      </c>
    </row>
    <row r="128" spans="1:2" s="154" customFormat="1" x14ac:dyDescent="0.2">
      <c r="A128" s="265" t="s">
        <v>226</v>
      </c>
      <c r="B128" s="267">
        <v>46</v>
      </c>
    </row>
    <row r="129" spans="1:2" s="154" customFormat="1" x14ac:dyDescent="0.2">
      <c r="A129" s="265" t="s">
        <v>106</v>
      </c>
      <c r="B129" s="267">
        <v>2</v>
      </c>
    </row>
    <row r="130" spans="1:2" s="154" customFormat="1" x14ac:dyDescent="0.2">
      <c r="A130" s="265" t="s">
        <v>227</v>
      </c>
      <c r="B130" s="267">
        <v>65</v>
      </c>
    </row>
    <row r="131" spans="1:2" s="154" customFormat="1" x14ac:dyDescent="0.2">
      <c r="A131" s="219" t="s">
        <v>73</v>
      </c>
      <c r="B131" s="220">
        <v>452</v>
      </c>
    </row>
  </sheetData>
  <mergeCells count="23">
    <mergeCell ref="A2:E2"/>
    <mergeCell ref="A5:E5"/>
    <mergeCell ref="D6:D7"/>
    <mergeCell ref="A4:D4"/>
    <mergeCell ref="A28:D28"/>
    <mergeCell ref="A27:D27"/>
    <mergeCell ref="A6:A7"/>
    <mergeCell ref="B6:B7"/>
    <mergeCell ref="C6:C7"/>
    <mergeCell ref="A55:D55"/>
    <mergeCell ref="A31:E31"/>
    <mergeCell ref="A33:A34"/>
    <mergeCell ref="B33:B34"/>
    <mergeCell ref="C33:C34"/>
    <mergeCell ref="D33:D34"/>
    <mergeCell ref="E33:E34"/>
    <mergeCell ref="A54:D54"/>
    <mergeCell ref="A83:C83"/>
    <mergeCell ref="A105:B105"/>
    <mergeCell ref="A58:C58"/>
    <mergeCell ref="A60:A61"/>
    <mergeCell ref="B60:B61"/>
    <mergeCell ref="C60:C61"/>
  </mergeCells>
  <phoneticPr fontId="24" type="noConversion"/>
  <printOptions horizontalCentered="1"/>
  <pageMargins left="0.6" right="0.56000000000000005" top="0.59055118110236227" bottom="0.78" header="0" footer="0"/>
  <pageSetup paperSize="9" scale="61" orientation="portrait" horizontalDpi="300" verticalDpi="300" r:id="rId1"/>
  <headerFooter alignWithMargins="0">
    <oddFooter>&amp;A</oddFooter>
  </headerFooter>
  <rowBreaks count="1" manualBreakCount="1">
    <brk id="56"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V131"/>
  <sheetViews>
    <sheetView view="pageBreakPreview" zoomScale="60" zoomScaleNormal="75" workbookViewId="0">
      <selection activeCell="C29" sqref="C29"/>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51" t="s">
        <v>167</v>
      </c>
      <c r="B2" s="351"/>
      <c r="C2" s="351"/>
      <c r="D2" s="351"/>
      <c r="E2" s="351"/>
      <c r="F2" s="36"/>
      <c r="G2" s="36"/>
      <c r="H2" s="36"/>
      <c r="I2" s="36"/>
      <c r="J2" s="36"/>
    </row>
    <row r="4" spans="1:14" ht="15" customHeight="1" x14ac:dyDescent="0.25">
      <c r="A4" s="354" t="s">
        <v>228</v>
      </c>
      <c r="B4" s="354"/>
      <c r="C4" s="354"/>
      <c r="D4" s="354"/>
      <c r="E4" s="222"/>
      <c r="F4" s="221"/>
      <c r="G4" s="221"/>
      <c r="H4" s="221"/>
      <c r="I4" s="221"/>
      <c r="J4" s="221"/>
      <c r="K4" s="221"/>
    </row>
    <row r="5" spans="1:14" ht="13.5" thickBot="1" x14ac:dyDescent="0.25">
      <c r="A5" s="352"/>
      <c r="B5" s="352"/>
      <c r="C5" s="352"/>
      <c r="D5" s="352"/>
      <c r="E5" s="353"/>
    </row>
    <row r="6" spans="1:14" s="4" customFormat="1" ht="12.75" customHeight="1" x14ac:dyDescent="0.2">
      <c r="A6" s="318" t="s">
        <v>72</v>
      </c>
      <c r="B6" s="312" t="s">
        <v>130</v>
      </c>
      <c r="C6" s="312" t="s">
        <v>76</v>
      </c>
      <c r="D6" s="312" t="s">
        <v>131</v>
      </c>
      <c r="E6" s="147"/>
      <c r="F6" s="3"/>
      <c r="G6" s="3"/>
      <c r="H6" s="3"/>
      <c r="I6" s="3"/>
      <c r="J6" s="3"/>
    </row>
    <row r="7" spans="1:14" s="4" customFormat="1" ht="28.5" customHeight="1" thickBot="1" x14ac:dyDescent="0.25">
      <c r="A7" s="319"/>
      <c r="B7" s="313"/>
      <c r="C7" s="313"/>
      <c r="D7" s="313"/>
      <c r="E7" s="3"/>
      <c r="F7" s="3"/>
      <c r="G7" s="3"/>
      <c r="H7" s="3"/>
      <c r="I7" s="3"/>
      <c r="J7" s="3"/>
    </row>
    <row r="8" spans="1:14" s="4" customFormat="1" x14ac:dyDescent="0.2">
      <c r="A8" s="31" t="s">
        <v>74</v>
      </c>
      <c r="B8" s="119">
        <v>1173173.56</v>
      </c>
      <c r="C8" s="120">
        <v>26.26270751263694</v>
      </c>
      <c r="D8" s="123">
        <v>3293896.56</v>
      </c>
      <c r="E8" s="7"/>
      <c r="F8" s="7"/>
      <c r="G8" s="7"/>
      <c r="H8" s="7"/>
      <c r="I8" s="7"/>
      <c r="J8" s="7"/>
      <c r="K8" s="7"/>
      <c r="L8" s="7"/>
      <c r="M8" s="7"/>
      <c r="N8" s="7"/>
    </row>
    <row r="9" spans="1:14" s="4" customFormat="1" x14ac:dyDescent="0.2">
      <c r="A9" s="32" t="s">
        <v>92</v>
      </c>
      <c r="B9" s="122">
        <v>70430.789999999994</v>
      </c>
      <c r="C9" s="123">
        <v>2.6929965386186852</v>
      </c>
      <c r="D9" s="123">
        <v>2544900.83</v>
      </c>
      <c r="E9" s="7"/>
      <c r="F9" s="7"/>
      <c r="G9" s="7"/>
      <c r="H9" s="7"/>
      <c r="I9" s="7"/>
      <c r="J9" s="7"/>
      <c r="K9" s="7"/>
      <c r="L9" s="7"/>
      <c r="M9" s="7"/>
      <c r="N9" s="7"/>
    </row>
    <row r="10" spans="1:14" s="4" customFormat="1" x14ac:dyDescent="0.2">
      <c r="A10" s="32" t="s">
        <v>191</v>
      </c>
      <c r="B10" s="122">
        <v>1650</v>
      </c>
      <c r="C10" s="123">
        <v>0.29130439948560233</v>
      </c>
      <c r="D10" s="123">
        <v>564767.81000000006</v>
      </c>
      <c r="E10" s="7"/>
      <c r="F10" s="7"/>
      <c r="G10" s="7"/>
      <c r="H10" s="7"/>
      <c r="I10" s="7"/>
      <c r="J10" s="7"/>
      <c r="K10" s="7"/>
      <c r="L10" s="7"/>
      <c r="M10" s="7"/>
      <c r="N10" s="7"/>
    </row>
    <row r="11" spans="1:14" s="4" customFormat="1" x14ac:dyDescent="0.2">
      <c r="A11" s="32" t="s">
        <v>77</v>
      </c>
      <c r="B11" s="122">
        <v>11018.84</v>
      </c>
      <c r="C11" s="123">
        <v>3.0245199379803838</v>
      </c>
      <c r="D11" s="123">
        <v>353298.14999999997</v>
      </c>
      <c r="E11" s="7"/>
      <c r="F11" s="7"/>
      <c r="G11" s="7"/>
      <c r="H11" s="7"/>
      <c r="I11" s="7"/>
      <c r="J11" s="7"/>
      <c r="K11" s="7"/>
      <c r="L11" s="7"/>
      <c r="M11" s="7"/>
      <c r="N11" s="7"/>
    </row>
    <row r="12" spans="1:14" s="4" customFormat="1" x14ac:dyDescent="0.2">
      <c r="A12" s="32" t="s">
        <v>78</v>
      </c>
      <c r="B12" s="122">
        <v>289013.43</v>
      </c>
      <c r="C12" s="123">
        <v>8.0336477228935959</v>
      </c>
      <c r="D12" s="123">
        <v>3308523.3299999996</v>
      </c>
      <c r="E12" s="7"/>
      <c r="F12" s="7"/>
      <c r="G12" s="7"/>
      <c r="H12" s="7"/>
      <c r="I12" s="7"/>
      <c r="J12" s="7"/>
      <c r="K12" s="7"/>
      <c r="L12" s="7"/>
      <c r="M12" s="7"/>
      <c r="N12" s="7"/>
    </row>
    <row r="13" spans="1:14" s="4" customFormat="1" x14ac:dyDescent="0.2">
      <c r="A13" s="32" t="s">
        <v>79</v>
      </c>
      <c r="B13" s="122">
        <v>764593</v>
      </c>
      <c r="C13" s="123">
        <v>15.878221210180447</v>
      </c>
      <c r="D13" s="123">
        <v>4050763.7699999996</v>
      </c>
      <c r="E13" s="7"/>
      <c r="F13" s="7"/>
      <c r="G13" s="7"/>
      <c r="H13" s="7"/>
      <c r="I13" s="7"/>
      <c r="J13" s="7"/>
      <c r="K13" s="7"/>
      <c r="L13" s="7"/>
      <c r="M13" s="7"/>
      <c r="N13" s="7"/>
    </row>
    <row r="14" spans="1:14" s="4" customFormat="1" x14ac:dyDescent="0.2">
      <c r="A14" s="32" t="s">
        <v>80</v>
      </c>
      <c r="B14" s="122">
        <v>752311.53</v>
      </c>
      <c r="C14" s="123">
        <v>38.83994838986694</v>
      </c>
      <c r="D14" s="123">
        <v>1184641.43</v>
      </c>
      <c r="E14" s="7"/>
      <c r="F14" s="7"/>
      <c r="G14" s="7"/>
      <c r="H14" s="7"/>
      <c r="I14" s="7"/>
      <c r="J14" s="7"/>
      <c r="K14" s="7"/>
      <c r="L14" s="7"/>
      <c r="M14" s="7"/>
      <c r="N14" s="7"/>
    </row>
    <row r="15" spans="1:14" s="4" customFormat="1" x14ac:dyDescent="0.2">
      <c r="A15" s="32" t="s">
        <v>0</v>
      </c>
      <c r="B15" s="122">
        <v>76088.899999999994</v>
      </c>
      <c r="C15" s="123">
        <v>17.361507801097538</v>
      </c>
      <c r="D15" s="123">
        <v>362173.15</v>
      </c>
      <c r="E15" s="7"/>
      <c r="F15" s="7"/>
      <c r="G15" s="7"/>
      <c r="H15" s="7"/>
      <c r="I15" s="7"/>
      <c r="J15" s="7"/>
      <c r="K15" s="7"/>
      <c r="L15" s="7"/>
      <c r="M15" s="7"/>
      <c r="N15" s="7"/>
    </row>
    <row r="16" spans="1:14" s="4" customFormat="1" x14ac:dyDescent="0.2">
      <c r="A16" s="32" t="s">
        <v>81</v>
      </c>
      <c r="B16" s="122">
        <v>302061.7</v>
      </c>
      <c r="C16" s="123">
        <v>50.820693384781634</v>
      </c>
      <c r="D16" s="123">
        <v>292305.83</v>
      </c>
      <c r="E16" s="7"/>
      <c r="F16" s="7"/>
      <c r="G16" s="7"/>
      <c r="H16" s="7"/>
      <c r="I16" s="7"/>
      <c r="J16" s="7"/>
      <c r="K16" s="7"/>
      <c r="L16" s="7"/>
      <c r="M16" s="7"/>
      <c r="N16" s="7"/>
    </row>
    <row r="17" spans="1:14" s="4" customFormat="1" x14ac:dyDescent="0.2">
      <c r="A17" s="32" t="s">
        <v>229</v>
      </c>
      <c r="B17" s="122">
        <v>920.15</v>
      </c>
      <c r="C17" s="123">
        <v>7.2622240202942903E-2</v>
      </c>
      <c r="D17" s="123">
        <v>1266115.9500000002</v>
      </c>
      <c r="E17" s="7"/>
      <c r="F17" s="7"/>
      <c r="G17" s="7"/>
      <c r="H17" s="7"/>
      <c r="I17" s="7"/>
      <c r="J17" s="7"/>
      <c r="K17" s="7"/>
      <c r="L17" s="7"/>
      <c r="M17" s="7"/>
      <c r="N17" s="7"/>
    </row>
    <row r="18" spans="1:14" s="4" customFormat="1" x14ac:dyDescent="0.2">
      <c r="A18" s="32" t="s">
        <v>94</v>
      </c>
      <c r="B18" s="122">
        <v>96537.51</v>
      </c>
      <c r="C18" s="123">
        <v>3.5389489431054488</v>
      </c>
      <c r="D18" s="123">
        <v>2631320.7200000002</v>
      </c>
      <c r="E18" s="7"/>
      <c r="F18" s="7"/>
      <c r="G18" s="7"/>
      <c r="H18" s="7"/>
      <c r="I18" s="7"/>
      <c r="J18" s="7"/>
      <c r="K18" s="7"/>
      <c r="L18" s="7"/>
      <c r="M18" s="7"/>
      <c r="N18" s="7"/>
    </row>
    <row r="19" spans="1:14" s="4" customFormat="1" x14ac:dyDescent="0.2">
      <c r="A19" s="32" t="s">
        <v>90</v>
      </c>
      <c r="B19" s="122">
        <v>192512.9</v>
      </c>
      <c r="C19" s="123">
        <v>9.4334200117521263</v>
      </c>
      <c r="D19" s="123">
        <v>1848241.1400000001</v>
      </c>
      <c r="E19" s="7"/>
      <c r="F19" s="7"/>
      <c r="G19" s="7"/>
      <c r="H19" s="7"/>
      <c r="I19" s="7"/>
      <c r="J19" s="7"/>
      <c r="K19" s="7"/>
      <c r="L19" s="7"/>
      <c r="M19" s="7"/>
      <c r="N19" s="7"/>
    </row>
    <row r="20" spans="1:14" s="4" customFormat="1" x14ac:dyDescent="0.2">
      <c r="A20" s="32" t="s">
        <v>75</v>
      </c>
      <c r="B20" s="122">
        <v>4342.6899999999996</v>
      </c>
      <c r="C20" s="123">
        <v>1.9547292362710751</v>
      </c>
      <c r="D20" s="123">
        <v>217820.56</v>
      </c>
      <c r="E20" s="7"/>
      <c r="F20" s="7"/>
      <c r="G20" s="7"/>
      <c r="H20" s="7"/>
      <c r="I20" s="7"/>
      <c r="J20" s="7"/>
      <c r="K20" s="7"/>
      <c r="L20" s="7"/>
      <c r="M20" s="7"/>
      <c r="N20" s="7"/>
    </row>
    <row r="21" spans="1:14" s="4" customFormat="1" x14ac:dyDescent="0.2">
      <c r="A21" s="32" t="s">
        <v>82</v>
      </c>
      <c r="B21" s="122">
        <v>79593.960000000006</v>
      </c>
      <c r="C21" s="123">
        <v>25.596841598873038</v>
      </c>
      <c r="D21" s="123">
        <v>231358.31</v>
      </c>
      <c r="E21" s="7"/>
      <c r="F21" s="7"/>
      <c r="G21" s="7"/>
      <c r="H21" s="7"/>
      <c r="I21" s="7"/>
      <c r="J21" s="7"/>
      <c r="K21" s="7"/>
      <c r="L21" s="7"/>
      <c r="M21" s="7"/>
      <c r="N21" s="7"/>
    </row>
    <row r="22" spans="1:14" s="4" customFormat="1" x14ac:dyDescent="0.2">
      <c r="A22" s="32" t="s">
        <v>230</v>
      </c>
      <c r="B22" s="122">
        <v>70847.039999999994</v>
      </c>
      <c r="C22" s="123">
        <v>14.406069175689931</v>
      </c>
      <c r="D22" s="123">
        <v>420939.02</v>
      </c>
      <c r="E22" s="7"/>
      <c r="F22" s="7"/>
      <c r="G22" s="7"/>
      <c r="H22" s="7"/>
      <c r="I22" s="7"/>
      <c r="J22" s="7"/>
      <c r="K22" s="7"/>
      <c r="L22" s="7"/>
      <c r="M22" s="7"/>
      <c r="N22" s="7"/>
    </row>
    <row r="23" spans="1:14" s="4" customFormat="1" x14ac:dyDescent="0.2">
      <c r="A23" s="32" t="s">
        <v>2</v>
      </c>
      <c r="B23" s="122">
        <v>1773.86</v>
      </c>
      <c r="C23" s="123">
        <v>0.23022827741249768</v>
      </c>
      <c r="D23" s="123">
        <v>768704.91</v>
      </c>
      <c r="E23" s="7"/>
      <c r="F23" s="7"/>
      <c r="G23" s="7"/>
      <c r="H23" s="7"/>
      <c r="I23" s="7"/>
      <c r="J23" s="7"/>
      <c r="K23" s="7"/>
      <c r="L23" s="7"/>
      <c r="M23" s="7"/>
      <c r="N23" s="7"/>
    </row>
    <row r="24" spans="1:14" s="4" customFormat="1" x14ac:dyDescent="0.2">
      <c r="A24" s="32" t="s">
        <v>84</v>
      </c>
      <c r="B24" s="122">
        <v>37733.620000000003</v>
      </c>
      <c r="C24" s="123">
        <v>7.3790179596436367</v>
      </c>
      <c r="D24" s="123">
        <v>473630.09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3924603.48</v>
      </c>
      <c r="C26" s="126">
        <v>14.148831086952603</v>
      </c>
      <c r="D26" s="125">
        <v>23813401.559999999</v>
      </c>
      <c r="E26" s="11"/>
      <c r="F26" s="7"/>
      <c r="G26" s="7"/>
      <c r="H26" s="7"/>
      <c r="I26" s="7"/>
      <c r="J26" s="7"/>
      <c r="K26" s="7"/>
      <c r="L26" s="7"/>
      <c r="M26" s="7"/>
      <c r="N26" s="7"/>
    </row>
    <row r="27" spans="1:14" s="4" customFormat="1" ht="17.25" customHeight="1" x14ac:dyDescent="0.2">
      <c r="A27" s="314"/>
      <c r="B27" s="314"/>
      <c r="C27" s="314"/>
      <c r="D27" s="314"/>
      <c r="E27" s="38"/>
    </row>
    <row r="28" spans="1:14" x14ac:dyDescent="0.2">
      <c r="A28" s="322" t="s">
        <v>231</v>
      </c>
      <c r="B28" s="322"/>
      <c r="C28" s="322"/>
      <c r="D28" s="322"/>
    </row>
    <row r="31" spans="1:14" s="154" customFormat="1" ht="15" customHeight="1" x14ac:dyDescent="0.25">
      <c r="A31" s="339" t="s">
        <v>232</v>
      </c>
      <c r="B31" s="339"/>
      <c r="C31" s="339"/>
      <c r="D31" s="339"/>
      <c r="E31" s="339"/>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8" t="s">
        <v>72</v>
      </c>
      <c r="B33" s="312" t="s">
        <v>196</v>
      </c>
      <c r="C33" s="312" t="s">
        <v>85</v>
      </c>
      <c r="D33" s="312" t="s">
        <v>197</v>
      </c>
      <c r="E33" s="312" t="s">
        <v>86</v>
      </c>
      <c r="F33" s="147"/>
      <c r="G33" s="147"/>
      <c r="H33" s="3"/>
      <c r="I33" s="3"/>
      <c r="J33" s="3"/>
      <c r="K33" s="3"/>
    </row>
    <row r="34" spans="1:15" s="4" customFormat="1" ht="28.5" customHeight="1" thickBot="1" x14ac:dyDescent="0.25">
      <c r="A34" s="319"/>
      <c r="B34" s="313"/>
      <c r="C34" s="313"/>
      <c r="D34" s="313"/>
      <c r="E34" s="313"/>
      <c r="F34" s="3"/>
      <c r="G34" s="3"/>
      <c r="H34" s="3"/>
      <c r="I34" s="3"/>
      <c r="J34" s="3"/>
      <c r="K34" s="3"/>
    </row>
    <row r="35" spans="1:15" s="4" customFormat="1" x14ac:dyDescent="0.2">
      <c r="A35" s="31" t="s">
        <v>74</v>
      </c>
      <c r="B35" s="98">
        <v>584494.39</v>
      </c>
      <c r="C35" s="258">
        <v>0.18143408334826544</v>
      </c>
      <c r="D35" s="98">
        <v>588679.46</v>
      </c>
      <c r="E35" s="258">
        <v>0.50302648450371434</v>
      </c>
      <c r="F35" s="7"/>
      <c r="G35" s="7"/>
      <c r="H35" s="7"/>
      <c r="I35" s="7"/>
      <c r="J35" s="7"/>
      <c r="K35" s="7"/>
      <c r="L35" s="7"/>
      <c r="M35" s="7"/>
      <c r="N35" s="7"/>
      <c r="O35" s="7"/>
    </row>
    <row r="36" spans="1:15" s="4" customFormat="1" x14ac:dyDescent="0.2">
      <c r="A36" s="32" t="s">
        <v>92</v>
      </c>
      <c r="B36" s="223"/>
      <c r="C36" s="256">
        <v>0</v>
      </c>
      <c r="D36" s="102">
        <v>70430.789999999994</v>
      </c>
      <c r="E36" s="259">
        <v>6.7336348122051137E-2</v>
      </c>
      <c r="F36" s="7"/>
      <c r="G36" s="7"/>
      <c r="H36" s="7"/>
      <c r="I36" s="7"/>
      <c r="J36" s="7"/>
      <c r="K36" s="7"/>
      <c r="L36" s="7"/>
      <c r="M36" s="7"/>
      <c r="N36" s="7"/>
      <c r="O36" s="7"/>
    </row>
    <row r="37" spans="1:15" s="4" customFormat="1" x14ac:dyDescent="0.2">
      <c r="A37" s="32" t="s">
        <v>5</v>
      </c>
      <c r="B37" s="223">
        <v>650</v>
      </c>
      <c r="C37" s="256">
        <v>1.4320953588675641E-3</v>
      </c>
      <c r="D37" s="102">
        <v>1000</v>
      </c>
      <c r="E37" s="259">
        <v>9.1103721587026832E-3</v>
      </c>
      <c r="F37" s="7"/>
      <c r="G37" s="7"/>
      <c r="H37" s="7"/>
      <c r="I37" s="7"/>
      <c r="J37" s="7"/>
      <c r="K37" s="7"/>
      <c r="L37" s="7"/>
      <c r="M37" s="7"/>
      <c r="N37" s="7"/>
      <c r="O37" s="7"/>
    </row>
    <row r="38" spans="1:15" s="4" customFormat="1" x14ac:dyDescent="0.2">
      <c r="A38" s="32" t="s">
        <v>176</v>
      </c>
      <c r="B38" s="102"/>
      <c r="C38" s="259"/>
      <c r="D38" s="102">
        <v>11018.84</v>
      </c>
      <c r="E38" s="259">
        <v>0.25594665568871305</v>
      </c>
      <c r="F38" s="7"/>
      <c r="G38" s="7"/>
      <c r="H38" s="7"/>
      <c r="I38" s="7"/>
      <c r="J38" s="7"/>
      <c r="K38" s="7"/>
      <c r="L38" s="7"/>
      <c r="M38" s="7"/>
      <c r="N38" s="7"/>
      <c r="O38" s="7"/>
    </row>
    <row r="39" spans="1:15" s="4" customFormat="1" x14ac:dyDescent="0.2">
      <c r="A39" s="32" t="s">
        <v>78</v>
      </c>
      <c r="B39" s="102">
        <v>110325.58</v>
      </c>
      <c r="C39" s="256">
        <v>4.0203126298190658E-2</v>
      </c>
      <c r="D39" s="102">
        <v>178687.85</v>
      </c>
      <c r="E39" s="259">
        <v>0.2177593151144015</v>
      </c>
      <c r="F39" s="7"/>
      <c r="G39" s="7"/>
      <c r="H39" s="7"/>
      <c r="I39" s="7"/>
      <c r="J39" s="7"/>
      <c r="K39" s="7"/>
      <c r="L39" s="7"/>
      <c r="M39" s="7"/>
      <c r="N39" s="7"/>
      <c r="O39" s="7"/>
    </row>
    <row r="40" spans="1:15" s="4" customFormat="1" x14ac:dyDescent="0.2">
      <c r="A40" s="32" t="s">
        <v>93</v>
      </c>
      <c r="B40" s="102">
        <v>113574</v>
      </c>
      <c r="C40" s="259">
        <v>3.6712971373489361E-2</v>
      </c>
      <c r="D40" s="102">
        <v>651023</v>
      </c>
      <c r="E40" s="259">
        <v>0.37979016022378242</v>
      </c>
      <c r="F40" s="7"/>
      <c r="G40" s="7"/>
      <c r="H40" s="7"/>
      <c r="I40" s="7"/>
      <c r="J40" s="7"/>
      <c r="K40" s="7"/>
      <c r="L40" s="7"/>
      <c r="M40" s="7"/>
      <c r="N40" s="7"/>
      <c r="O40" s="7"/>
    </row>
    <row r="41" spans="1:15" s="4" customFormat="1" x14ac:dyDescent="0.2">
      <c r="A41" s="32" t="s">
        <v>80</v>
      </c>
      <c r="B41" s="223">
        <v>432348.95</v>
      </c>
      <c r="C41" s="256">
        <v>0.29109701045034408</v>
      </c>
      <c r="D41" s="102">
        <v>319967.57</v>
      </c>
      <c r="E41" s="259">
        <v>0.71863582358397549</v>
      </c>
      <c r="F41" s="7"/>
      <c r="G41" s="7"/>
      <c r="H41" s="7"/>
      <c r="I41" s="7"/>
      <c r="J41" s="7"/>
      <c r="K41" s="7"/>
      <c r="L41" s="7"/>
      <c r="M41" s="7"/>
      <c r="N41" s="7"/>
      <c r="O41" s="7"/>
    </row>
    <row r="42" spans="1:15" s="4" customFormat="1" x14ac:dyDescent="0.2">
      <c r="A42" s="32" t="s">
        <v>0</v>
      </c>
      <c r="B42" s="102">
        <v>21813.74</v>
      </c>
      <c r="C42" s="259">
        <v>7.0012281983716104E-2</v>
      </c>
      <c r="D42" s="102">
        <v>54226.98</v>
      </c>
      <c r="E42" s="259">
        <v>0.49968191074703061</v>
      </c>
      <c r="F42" s="7"/>
      <c r="G42" s="7"/>
      <c r="H42" s="7"/>
      <c r="I42" s="7"/>
      <c r="J42" s="7"/>
      <c r="K42" s="7"/>
      <c r="L42" s="7"/>
      <c r="M42" s="7"/>
      <c r="N42" s="7"/>
      <c r="O42" s="7"/>
    </row>
    <row r="43" spans="1:15" s="4" customFormat="1" x14ac:dyDescent="0.2">
      <c r="A43" s="32" t="s">
        <v>81</v>
      </c>
      <c r="B43" s="102">
        <v>10145.799999999999</v>
      </c>
      <c r="C43" s="259">
        <v>6.3110300642598177E-2</v>
      </c>
      <c r="D43" s="102">
        <v>291915.90000000002</v>
      </c>
      <c r="E43" s="259">
        <v>0.67324754318968327</v>
      </c>
      <c r="F43" s="7"/>
      <c r="G43" s="7"/>
      <c r="H43" s="7"/>
      <c r="I43" s="7"/>
      <c r="J43" s="7"/>
      <c r="K43" s="7"/>
      <c r="L43" s="7"/>
      <c r="M43" s="7"/>
      <c r="N43" s="7"/>
      <c r="O43" s="7"/>
    </row>
    <row r="44" spans="1:15" s="4" customFormat="1" x14ac:dyDescent="0.2">
      <c r="A44" s="32" t="s">
        <v>229</v>
      </c>
      <c r="B44" s="102">
        <v>920.15</v>
      </c>
      <c r="C44" s="259">
        <v>1.0801805274377769E-3</v>
      </c>
      <c r="D44" s="102"/>
      <c r="E44" s="259">
        <v>0</v>
      </c>
      <c r="F44" s="7"/>
      <c r="G44" s="7"/>
      <c r="H44" s="7"/>
      <c r="I44" s="7"/>
      <c r="J44" s="7"/>
      <c r="K44" s="7"/>
      <c r="L44" s="7"/>
      <c r="M44" s="7"/>
      <c r="N44" s="7"/>
      <c r="O44" s="7"/>
    </row>
    <row r="45" spans="1:15" s="4" customFormat="1" x14ac:dyDescent="0.2">
      <c r="A45" s="32" t="s">
        <v>94</v>
      </c>
      <c r="B45" s="102">
        <v>21914.04</v>
      </c>
      <c r="C45" s="259">
        <v>8.6158008364199783E-3</v>
      </c>
      <c r="D45" s="102">
        <v>74623.47</v>
      </c>
      <c r="E45" s="259">
        <v>0.40608539259807469</v>
      </c>
      <c r="F45" s="7"/>
      <c r="G45" s="7"/>
      <c r="H45" s="7"/>
      <c r="I45" s="7"/>
      <c r="J45" s="7"/>
      <c r="K45" s="7"/>
      <c r="L45" s="7"/>
      <c r="M45" s="7"/>
      <c r="N45" s="7"/>
      <c r="O45" s="7"/>
    </row>
    <row r="46" spans="1:15" s="4" customFormat="1" x14ac:dyDescent="0.2">
      <c r="A46" s="32" t="s">
        <v>90</v>
      </c>
      <c r="B46" s="223">
        <v>173474.85</v>
      </c>
      <c r="C46" s="256">
        <v>8.6717984995713579E-2</v>
      </c>
      <c r="D46" s="105">
        <v>19038.05</v>
      </c>
      <c r="E46" s="259">
        <v>0.62971757713838139</v>
      </c>
      <c r="F46" s="7"/>
      <c r="G46" s="7"/>
      <c r="H46" s="7"/>
      <c r="I46" s="7"/>
      <c r="J46" s="7"/>
      <c r="K46" s="7"/>
      <c r="L46" s="7"/>
      <c r="M46" s="7"/>
      <c r="N46" s="7"/>
      <c r="O46" s="7"/>
    </row>
    <row r="47" spans="1:15" s="4" customFormat="1" x14ac:dyDescent="0.2">
      <c r="A47" s="32" t="s">
        <v>114</v>
      </c>
      <c r="B47" s="223"/>
      <c r="C47" s="256">
        <v>0</v>
      </c>
      <c r="D47" s="102">
        <v>4342.6899999999996</v>
      </c>
      <c r="E47" s="259">
        <v>0.33167657126472355</v>
      </c>
      <c r="F47" s="7"/>
      <c r="G47" s="7"/>
      <c r="H47" s="7"/>
      <c r="I47" s="7"/>
      <c r="J47" s="7"/>
      <c r="K47" s="7"/>
      <c r="L47" s="7"/>
      <c r="M47" s="7"/>
      <c r="N47" s="7"/>
      <c r="O47" s="7"/>
    </row>
    <row r="48" spans="1:15" s="4" customFormat="1" x14ac:dyDescent="0.2">
      <c r="A48" s="32" t="s">
        <v>82</v>
      </c>
      <c r="B48" s="102"/>
      <c r="C48" s="259">
        <v>0</v>
      </c>
      <c r="D48" s="102">
        <v>79593.960000000006</v>
      </c>
      <c r="E48" s="259">
        <v>0.39837614366653989</v>
      </c>
      <c r="F48" s="7"/>
      <c r="G48" s="7"/>
      <c r="H48" s="7"/>
      <c r="I48" s="7"/>
      <c r="J48" s="7"/>
      <c r="K48" s="7"/>
      <c r="L48" s="7"/>
      <c r="M48" s="7"/>
      <c r="N48" s="7"/>
      <c r="O48" s="7"/>
    </row>
    <row r="49" spans="1:15" s="4" customFormat="1" x14ac:dyDescent="0.2">
      <c r="A49" s="32" t="s">
        <v>230</v>
      </c>
      <c r="B49" s="223">
        <v>10969.58</v>
      </c>
      <c r="C49" s="256">
        <v>4.084280284096585E-2</v>
      </c>
      <c r="D49" s="102">
        <v>25103.27</v>
      </c>
      <c r="E49" s="259">
        <v>0.11084344850424992</v>
      </c>
      <c r="F49" s="7"/>
      <c r="G49" s="7"/>
      <c r="H49" s="7"/>
      <c r="I49" s="7"/>
      <c r="J49" s="7"/>
      <c r="K49" s="7"/>
      <c r="L49" s="7"/>
      <c r="M49" s="7"/>
      <c r="N49" s="7"/>
      <c r="O49" s="7"/>
    </row>
    <row r="50" spans="1:15" s="4" customFormat="1" x14ac:dyDescent="0.2">
      <c r="A50" s="32" t="s">
        <v>2</v>
      </c>
      <c r="B50" s="102"/>
      <c r="C50" s="259"/>
      <c r="D50" s="102">
        <v>1773.86</v>
      </c>
      <c r="E50" s="259">
        <v>5.9317695718489908E-3</v>
      </c>
      <c r="F50" s="7"/>
      <c r="G50" s="7"/>
      <c r="H50" s="7"/>
      <c r="I50" s="7"/>
      <c r="J50" s="7"/>
      <c r="K50" s="7"/>
      <c r="L50" s="7"/>
      <c r="M50" s="7"/>
      <c r="N50" s="7"/>
      <c r="O50" s="7"/>
    </row>
    <row r="51" spans="1:15" s="4" customFormat="1" x14ac:dyDescent="0.2">
      <c r="A51" s="32" t="s">
        <v>84</v>
      </c>
      <c r="B51" s="223"/>
      <c r="C51" s="256">
        <v>0</v>
      </c>
      <c r="D51" s="105">
        <v>37733.620000000003</v>
      </c>
      <c r="E51" s="259">
        <v>0.25361447459888159</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1480631.08</v>
      </c>
      <c r="C53" s="261">
        <v>7.3438228686439566E-2</v>
      </c>
      <c r="D53" s="125">
        <v>2409159.31</v>
      </c>
      <c r="E53" s="257">
        <v>0.32574582921021528</v>
      </c>
      <c r="F53" s="11"/>
      <c r="G53" s="7"/>
      <c r="H53" s="7"/>
      <c r="I53" s="7"/>
      <c r="J53" s="7"/>
      <c r="K53" s="7"/>
      <c r="L53" s="7"/>
      <c r="M53" s="7"/>
      <c r="N53" s="7"/>
      <c r="O53" s="7"/>
    </row>
    <row r="54" spans="1:15" s="4" customFormat="1" ht="17.25" customHeight="1" x14ac:dyDescent="0.2">
      <c r="A54" s="314"/>
      <c r="B54" s="314"/>
      <c r="C54" s="314"/>
      <c r="D54" s="314"/>
      <c r="E54" s="179"/>
      <c r="F54" s="155"/>
      <c r="G54" s="155"/>
    </row>
    <row r="55" spans="1:15" s="154" customFormat="1" x14ac:dyDescent="0.2">
      <c r="A55" s="322" t="s">
        <v>231</v>
      </c>
      <c r="B55" s="322"/>
      <c r="C55" s="322"/>
      <c r="D55" s="322"/>
    </row>
    <row r="58" spans="1:15" s="2" customFormat="1" ht="15" customHeight="1" x14ac:dyDescent="0.25">
      <c r="A58" s="320" t="s">
        <v>233</v>
      </c>
      <c r="B58" s="320"/>
      <c r="C58" s="320"/>
      <c r="D58" s="76"/>
      <c r="E58" s="76"/>
    </row>
    <row r="59" spans="1:15" ht="13.5" thickBot="1" x14ac:dyDescent="0.25"/>
    <row r="60" spans="1:15" ht="28.5" customHeight="1" x14ac:dyDescent="0.2">
      <c r="A60" s="345" t="s">
        <v>186</v>
      </c>
      <c r="B60" s="347" t="s">
        <v>207</v>
      </c>
      <c r="C60" s="349" t="s">
        <v>208</v>
      </c>
    </row>
    <row r="61" spans="1:15" ht="63.75" customHeight="1" thickBot="1" x14ac:dyDescent="0.25">
      <c r="A61" s="346"/>
      <c r="B61" s="348"/>
      <c r="C61" s="350"/>
    </row>
    <row r="62" spans="1:15" x14ac:dyDescent="0.2">
      <c r="A62" s="181" t="s">
        <v>74</v>
      </c>
      <c r="B62" s="182">
        <v>109172.56</v>
      </c>
      <c r="C62" s="268">
        <f>211363.69</f>
        <v>211363.69</v>
      </c>
    </row>
    <row r="63" spans="1:15" x14ac:dyDescent="0.2">
      <c r="A63" s="184" t="s">
        <v>92</v>
      </c>
      <c r="B63" s="185">
        <v>0</v>
      </c>
      <c r="C63" s="269">
        <f>25195</f>
        <v>25195</v>
      </c>
    </row>
    <row r="64" spans="1:15" x14ac:dyDescent="0.2">
      <c r="A64" s="184" t="s">
        <v>95</v>
      </c>
      <c r="B64" s="185">
        <v>6619</v>
      </c>
      <c r="C64" s="187">
        <v>0</v>
      </c>
    </row>
    <row r="65" spans="1:3" x14ac:dyDescent="0.2">
      <c r="A65" s="184" t="s">
        <v>77</v>
      </c>
      <c r="B65" s="185">
        <v>0</v>
      </c>
      <c r="C65" s="269">
        <v>17224.88</v>
      </c>
    </row>
    <row r="66" spans="1:3" x14ac:dyDescent="0.2">
      <c r="A66" s="184" t="s">
        <v>78</v>
      </c>
      <c r="B66" s="185">
        <v>0</v>
      </c>
      <c r="C66" s="187">
        <v>36058.94</v>
      </c>
    </row>
    <row r="67" spans="1:3" x14ac:dyDescent="0.2">
      <c r="A67" s="184" t="s">
        <v>93</v>
      </c>
      <c r="B67" s="185">
        <v>10668</v>
      </c>
      <c r="C67" s="269">
        <v>624544.79</v>
      </c>
    </row>
    <row r="68" spans="1:3" x14ac:dyDescent="0.2">
      <c r="A68" s="184" t="s">
        <v>80</v>
      </c>
      <c r="B68" s="185">
        <v>1607</v>
      </c>
      <c r="C68" s="269">
        <v>77013.98</v>
      </c>
    </row>
    <row r="69" spans="1:3" x14ac:dyDescent="0.2">
      <c r="A69" s="184" t="s">
        <v>0</v>
      </c>
      <c r="B69" s="185">
        <v>0</v>
      </c>
      <c r="C69" s="187">
        <v>0</v>
      </c>
    </row>
    <row r="70" spans="1:3" x14ac:dyDescent="0.2">
      <c r="A70" s="184" t="s">
        <v>81</v>
      </c>
      <c r="B70" s="185">
        <v>13630.64</v>
      </c>
      <c r="C70" s="269">
        <v>235075.84</v>
      </c>
    </row>
    <row r="71" spans="1:3" x14ac:dyDescent="0.2">
      <c r="A71" s="184" t="s">
        <v>97</v>
      </c>
      <c r="B71" s="185">
        <v>1075</v>
      </c>
      <c r="C71" s="269">
        <v>1218.75</v>
      </c>
    </row>
    <row r="72" spans="1:3" x14ac:dyDescent="0.2">
      <c r="A72" s="184" t="s">
        <v>94</v>
      </c>
      <c r="B72" s="185">
        <v>6471.39</v>
      </c>
      <c r="C72" s="269">
        <v>0</v>
      </c>
    </row>
    <row r="73" spans="1:3" x14ac:dyDescent="0.2">
      <c r="A73" s="184" t="s">
        <v>90</v>
      </c>
      <c r="B73" s="185">
        <v>9232.48</v>
      </c>
      <c r="C73" s="269">
        <v>151515.67000000001</v>
      </c>
    </row>
    <row r="74" spans="1:3" x14ac:dyDescent="0.2">
      <c r="A74" s="184" t="s">
        <v>75</v>
      </c>
      <c r="B74" s="185">
        <v>0</v>
      </c>
      <c r="C74" s="187">
        <v>0</v>
      </c>
    </row>
    <row r="75" spans="1:3" x14ac:dyDescent="0.2">
      <c r="A75" s="184" t="s">
        <v>82</v>
      </c>
      <c r="B75" s="185">
        <v>0</v>
      </c>
      <c r="C75" s="269">
        <v>71905.919999999998</v>
      </c>
    </row>
    <row r="76" spans="1:3" x14ac:dyDescent="0.2">
      <c r="A76" s="184" t="s">
        <v>91</v>
      </c>
      <c r="B76" s="185">
        <v>0</v>
      </c>
      <c r="C76" s="269">
        <v>70163.37</v>
      </c>
    </row>
    <row r="77" spans="1:3" x14ac:dyDescent="0.2">
      <c r="A77" s="184" t="s">
        <v>105</v>
      </c>
      <c r="B77" s="185">
        <v>1700.94</v>
      </c>
      <c r="C77" s="269">
        <v>22915.93</v>
      </c>
    </row>
    <row r="78" spans="1:3" x14ac:dyDescent="0.2">
      <c r="A78" s="184" t="s">
        <v>84</v>
      </c>
      <c r="B78" s="185">
        <v>0</v>
      </c>
      <c r="C78" s="269">
        <v>0</v>
      </c>
    </row>
    <row r="79" spans="1:3" ht="13.5" thickBot="1" x14ac:dyDescent="0.25">
      <c r="A79" s="188"/>
      <c r="B79" s="189"/>
      <c r="C79" s="270"/>
    </row>
    <row r="80" spans="1:3" ht="13.5" thickBot="1" x14ac:dyDescent="0.25">
      <c r="A80" s="191" t="s">
        <v>73</v>
      </c>
      <c r="B80" s="192">
        <f>SUM(B62:B79)</f>
        <v>160177.01000000004</v>
      </c>
      <c r="C80" s="193">
        <f>SUM(C62:C79)</f>
        <v>1544196.76</v>
      </c>
    </row>
    <row r="83" spans="1:255" s="2" customFormat="1" ht="15" x14ac:dyDescent="0.25">
      <c r="A83" s="321" t="s">
        <v>234</v>
      </c>
      <c r="B83" s="321"/>
      <c r="C83" s="321"/>
    </row>
    <row r="84" spans="1:255" ht="13.5" thickBot="1" x14ac:dyDescent="0.25"/>
    <row r="85" spans="1:255" customFormat="1" ht="87.75" customHeight="1" thickBot="1" x14ac:dyDescent="0.25">
      <c r="A85" s="194" t="s">
        <v>186</v>
      </c>
      <c r="B85" s="196" t="s">
        <v>188</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row>
    <row r="86" spans="1:255" customFormat="1" ht="15" customHeight="1" x14ac:dyDescent="0.2">
      <c r="A86" s="197" t="s">
        <v>74</v>
      </c>
      <c r="B86" s="199">
        <v>48</v>
      </c>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row>
    <row r="87" spans="1:255" customFormat="1" ht="15" customHeight="1" x14ac:dyDescent="0.2">
      <c r="A87" s="184" t="s">
        <v>92</v>
      </c>
      <c r="B87" s="201">
        <v>19</v>
      </c>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row>
    <row r="88" spans="1:255" customFormat="1" ht="15" customHeight="1" x14ac:dyDescent="0.2">
      <c r="A88" s="184" t="s">
        <v>95</v>
      </c>
      <c r="B88" s="201">
        <v>2</v>
      </c>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row>
    <row r="89" spans="1:255" customFormat="1" ht="15" customHeight="1" x14ac:dyDescent="0.2">
      <c r="A89" s="184" t="s">
        <v>77</v>
      </c>
      <c r="B89" s="201">
        <v>11</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row>
    <row r="90" spans="1:255" customFormat="1" ht="15" customHeight="1" x14ac:dyDescent="0.2">
      <c r="A90" s="184" t="s">
        <v>219</v>
      </c>
      <c r="B90" s="201">
        <v>35</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row>
    <row r="91" spans="1:255" customFormat="1" ht="15" customHeight="1" x14ac:dyDescent="0.2">
      <c r="A91" s="184" t="s">
        <v>93</v>
      </c>
      <c r="B91" s="201">
        <v>91</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row>
    <row r="92" spans="1:255" customFormat="1" ht="15" customHeight="1" x14ac:dyDescent="0.2">
      <c r="A92" s="184" t="s">
        <v>80</v>
      </c>
      <c r="B92" s="201">
        <v>170</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row>
    <row r="93" spans="1:255" customFormat="1" ht="15" customHeight="1" x14ac:dyDescent="0.2">
      <c r="A93" s="184" t="s">
        <v>0</v>
      </c>
      <c r="B93" s="201">
        <v>38</v>
      </c>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row>
    <row r="94" spans="1:255" customFormat="1" ht="28.5" customHeight="1" x14ac:dyDescent="0.2">
      <c r="A94" s="184" t="s">
        <v>81</v>
      </c>
      <c r="B94" s="201">
        <v>63</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row>
    <row r="95" spans="1:255" customFormat="1" ht="15" customHeight="1" x14ac:dyDescent="0.2">
      <c r="A95" s="184" t="s">
        <v>97</v>
      </c>
      <c r="B95" s="201">
        <v>2</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row>
    <row r="96" spans="1:255" customFormat="1" ht="15" customHeight="1" x14ac:dyDescent="0.2">
      <c r="A96" s="184" t="s">
        <v>94</v>
      </c>
      <c r="B96" s="201">
        <v>226</v>
      </c>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row>
    <row r="97" spans="1:256" customFormat="1" ht="15" customHeight="1" x14ac:dyDescent="0.2">
      <c r="A97" s="184" t="s">
        <v>90</v>
      </c>
      <c r="B97" s="201">
        <v>3</v>
      </c>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row>
    <row r="98" spans="1:256" customFormat="1" ht="15" customHeight="1" x14ac:dyDescent="0.2">
      <c r="A98" s="184" t="s">
        <v>75</v>
      </c>
      <c r="B98" s="201">
        <v>19</v>
      </c>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row>
    <row r="99" spans="1:256" customFormat="1" ht="15" customHeight="1" x14ac:dyDescent="0.2">
      <c r="A99" s="184" t="s">
        <v>82</v>
      </c>
      <c r="B99" s="201">
        <v>94</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1:256" customFormat="1" ht="15" customHeight="1" x14ac:dyDescent="0.2">
      <c r="A100" s="184" t="s">
        <v>91</v>
      </c>
      <c r="B100" s="201">
        <v>111</v>
      </c>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6" customFormat="1" ht="15" customHeight="1" x14ac:dyDescent="0.2">
      <c r="A101" s="184" t="s">
        <v>105</v>
      </c>
      <c r="B101" s="201">
        <v>53</v>
      </c>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6" customFormat="1" ht="15" customHeight="1" x14ac:dyDescent="0.2">
      <c r="A102" s="184" t="s">
        <v>84</v>
      </c>
      <c r="B102" s="201">
        <v>5</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6" customFormat="1" ht="15" customHeight="1" thickBot="1" x14ac:dyDescent="0.25">
      <c r="A103" s="202"/>
      <c r="B103" s="204"/>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6" customFormat="1" ht="13.5" thickBot="1" x14ac:dyDescent="0.25">
      <c r="A104" s="191" t="s">
        <v>73</v>
      </c>
      <c r="B104" s="206">
        <f>SUM(B86:B102)</f>
        <v>990</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6" customFormat="1" x14ac:dyDescent="0.2">
      <c r="A105" s="344"/>
      <c r="B105" s="344"/>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t="s">
        <v>235</v>
      </c>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9" t="s">
        <v>236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v>326</v>
      </c>
    </row>
    <row r="110" spans="1:256" s="154" customFormat="1" x14ac:dyDescent="0.2">
      <c r="A110" s="210" t="s">
        <v>138</v>
      </c>
      <c r="B110" s="211">
        <v>300</v>
      </c>
    </row>
    <row r="111" spans="1:256" s="154" customFormat="1" x14ac:dyDescent="0.2">
      <c r="A111" s="210" t="s">
        <v>139</v>
      </c>
      <c r="B111" s="211">
        <v>163</v>
      </c>
    </row>
    <row r="112" spans="1:256" s="154" customFormat="1" x14ac:dyDescent="0.2">
      <c r="A112" s="210" t="s">
        <v>140</v>
      </c>
      <c r="B112" s="211">
        <v>132</v>
      </c>
    </row>
    <row r="113" spans="1:2" s="154" customFormat="1" x14ac:dyDescent="0.2">
      <c r="A113" s="210" t="s">
        <v>141</v>
      </c>
      <c r="B113" s="211">
        <v>44</v>
      </c>
    </row>
    <row r="114" spans="1:2" s="154" customFormat="1" x14ac:dyDescent="0.2">
      <c r="A114" s="210" t="s">
        <v>89</v>
      </c>
      <c r="B114" s="211">
        <v>16</v>
      </c>
    </row>
    <row r="115" spans="1:2" s="154" customFormat="1" x14ac:dyDescent="0.2">
      <c r="A115" s="210" t="s">
        <v>6</v>
      </c>
      <c r="B115" s="211">
        <v>6</v>
      </c>
    </row>
    <row r="116" spans="1:2" s="154" customFormat="1" x14ac:dyDescent="0.2">
      <c r="A116" s="262" t="s">
        <v>216</v>
      </c>
      <c r="B116" s="211">
        <v>3</v>
      </c>
    </row>
    <row r="117" spans="1:2" s="154" customFormat="1" ht="15" x14ac:dyDescent="0.25">
      <c r="A117" s="212" t="s">
        <v>73</v>
      </c>
      <c r="B117" s="213">
        <f>SUM(B109:B116)</f>
        <v>990</v>
      </c>
    </row>
    <row r="118" spans="1:2" s="154" customFormat="1" x14ac:dyDescent="0.2">
      <c r="A118" s="215"/>
    </row>
    <row r="119" spans="1:2" s="154" customFormat="1" x14ac:dyDescent="0.2">
      <c r="A119" s="214"/>
    </row>
    <row r="120" spans="1:2" s="154" customFormat="1" ht="38.25" x14ac:dyDescent="0.2">
      <c r="A120" s="208" t="s">
        <v>133</v>
      </c>
      <c r="B120" s="209" t="s">
        <v>291</v>
      </c>
    </row>
    <row r="121" spans="1:2" s="154" customFormat="1" x14ac:dyDescent="0.2">
      <c r="A121" s="216" t="s">
        <v>220</v>
      </c>
      <c r="B121" s="211">
        <v>13</v>
      </c>
    </row>
    <row r="122" spans="1:2" s="154" customFormat="1" x14ac:dyDescent="0.2">
      <c r="A122" s="216" t="s">
        <v>237</v>
      </c>
      <c r="B122" s="211">
        <v>204</v>
      </c>
    </row>
    <row r="123" spans="1:2" s="154" customFormat="1" x14ac:dyDescent="0.2">
      <c r="A123" s="216" t="s">
        <v>222</v>
      </c>
      <c r="B123" s="211">
        <v>1</v>
      </c>
    </row>
    <row r="124" spans="1:2" s="154" customFormat="1" x14ac:dyDescent="0.2">
      <c r="A124" s="217" t="s">
        <v>223</v>
      </c>
      <c r="B124" s="211">
        <v>5</v>
      </c>
    </row>
    <row r="125" spans="1:2" s="154" customFormat="1" x14ac:dyDescent="0.2">
      <c r="A125" s="218" t="s">
        <v>89</v>
      </c>
      <c r="B125" s="211">
        <v>15</v>
      </c>
    </row>
    <row r="126" spans="1:2" s="154" customFormat="1" x14ac:dyDescent="0.2">
      <c r="A126" s="218" t="s">
        <v>224</v>
      </c>
      <c r="B126" s="211">
        <v>24</v>
      </c>
    </row>
    <row r="127" spans="1:2" s="154" customFormat="1" x14ac:dyDescent="0.2">
      <c r="A127" s="217" t="s">
        <v>225</v>
      </c>
      <c r="B127" s="211">
        <v>103</v>
      </c>
    </row>
    <row r="128" spans="1:2" s="154" customFormat="1" x14ac:dyDescent="0.2">
      <c r="A128" s="216" t="s">
        <v>238</v>
      </c>
      <c r="B128" s="211">
        <v>68</v>
      </c>
    </row>
    <row r="129" spans="1:2" s="154" customFormat="1" x14ac:dyDescent="0.2">
      <c r="A129" s="218" t="s">
        <v>106</v>
      </c>
      <c r="B129" s="211">
        <v>7</v>
      </c>
    </row>
    <row r="130" spans="1:2" s="154" customFormat="1" x14ac:dyDescent="0.2">
      <c r="A130" s="217" t="s">
        <v>227</v>
      </c>
      <c r="B130" s="211">
        <v>70</v>
      </c>
    </row>
    <row r="131" spans="1:2" s="154" customFormat="1" x14ac:dyDescent="0.2">
      <c r="A131" s="219" t="s">
        <v>73</v>
      </c>
      <c r="B131" s="220">
        <f>SUM(B121:B130)</f>
        <v>510</v>
      </c>
    </row>
  </sheetData>
  <mergeCells count="23">
    <mergeCell ref="A83:C83"/>
    <mergeCell ref="A105:B105"/>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 ref="D6:D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INFORMACIÓN</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'2005'!Área_de_impresión</vt:lpstr>
      <vt:lpstr>'2006'!Área_de_impresión</vt:lpstr>
      <vt:lpstr>'2007'!Área_de_impresión</vt:lpstr>
      <vt:lpstr>'2008'!Área_de_impresión</vt:lpstr>
      <vt:lpstr>'2009'!Área_de_impresión</vt:lpstr>
      <vt:lpstr>'2010'!Área_de_impresión</vt:lpstr>
      <vt:lpstr>'2011'!Área_de_impresión</vt:lpstr>
      <vt:lpstr>'2012'!Área_de_impresión</vt:lpstr>
      <vt:lpstr>'2013'!Área_de_impresión</vt:lpstr>
      <vt:lpstr>'2014'!Área_de_impresión</vt:lpstr>
      <vt:lpstr>'2015'!Área_de_impresión</vt:lpstr>
      <vt:lpstr>'2016'!Área_de_impresión</vt:lpstr>
      <vt:lpstr>'2017'!Área_de_impresión</vt:lpstr>
      <vt:lpstr>'2018'!Área_de_impresión</vt:lpstr>
      <vt:lpstr>'2019'!Área_de_impresión</vt:lpstr>
      <vt:lpstr>'2020'!Área_de_impresión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Viejo Téllez</dc:creator>
  <cp:lastModifiedBy>cris</cp:lastModifiedBy>
  <cp:lastPrinted>2013-01-29T09:17:27Z</cp:lastPrinted>
  <dcterms:created xsi:type="dcterms:W3CDTF">2012-11-15T11:23:52Z</dcterms:created>
  <dcterms:modified xsi:type="dcterms:W3CDTF">2022-09-13T12:27:34Z</dcterms:modified>
</cp:coreProperties>
</file>