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B:\ZONAS_SENSIBLES\RED_NATURA\Difusion\Cartografia\WEB_ADiciembre2023\"/>
    </mc:Choice>
  </mc:AlternateContent>
  <xr:revisionPtr revIDLastSave="0" documentId="13_ncr:1_{25FBC3FE-23A5-4D4F-AB1B-A2FF776CA428}" xr6:coauthVersionLast="47" xr6:coauthVersionMax="47" xr10:uidLastSave="{00000000-0000-0000-0000-000000000000}"/>
  <bookViews>
    <workbookView xWindow="-120" yWindow="-120" windowWidth="29040" windowHeight="15840" xr2:uid="{00000000-000D-0000-FFFF-FFFF00000000}"/>
  </bookViews>
  <sheets>
    <sheet name="2023" sheetId="1" r:id="rId1"/>
    <sheet name="Tabla Resumen" sheetId="2" r:id="rId2"/>
  </sheets>
  <definedNames>
    <definedName name="_tm2013">#REF!</definedName>
    <definedName name="_tm2021">#REF!</definedName>
    <definedName name="_xlnm.Print_Area" localSheetId="0">'2023'!$A:$N</definedName>
    <definedName name="_xlnm.Database" localSheetId="0">#REF!</definedName>
    <definedName name="_xlnm.Database">#REF!</definedName>
    <definedName name="RN_Dic20_agrup">#REF!</definedName>
    <definedName name="RNDic2020_agru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2" l="1"/>
  <c r="F2" i="2"/>
  <c r="F4" i="2"/>
  <c r="E41" i="1" l="1"/>
  <c r="D41" i="1"/>
  <c r="F41" i="1" s="1"/>
  <c r="E40" i="1"/>
  <c r="D40" i="1"/>
  <c r="H39" i="1"/>
  <c r="F39" i="1"/>
  <c r="R24" i="1"/>
  <c r="G39" i="1" s="1"/>
  <c r="I23" i="1"/>
  <c r="I24" i="1" s="1"/>
  <c r="H23" i="1"/>
  <c r="G23" i="1"/>
  <c r="D23" i="1"/>
  <c r="D24" i="1" s="1"/>
  <c r="C23" i="1"/>
  <c r="B23" i="1"/>
  <c r="N21" i="1"/>
  <c r="N20" i="1"/>
  <c r="K20" i="1"/>
  <c r="F20" i="1"/>
  <c r="N19" i="1"/>
  <c r="K19" i="1"/>
  <c r="F19" i="1"/>
  <c r="N18" i="1"/>
  <c r="K18" i="1"/>
  <c r="F18" i="1"/>
  <c r="N17" i="1"/>
  <c r="K17" i="1"/>
  <c r="F17" i="1"/>
  <c r="N16" i="1"/>
  <c r="K16" i="1"/>
  <c r="F16" i="1"/>
  <c r="N15" i="1"/>
  <c r="K15" i="1"/>
  <c r="F15" i="1"/>
  <c r="N14" i="1"/>
  <c r="K14" i="1"/>
  <c r="F14" i="1"/>
  <c r="N13" i="1"/>
  <c r="K13" i="1"/>
  <c r="F13" i="1"/>
  <c r="N12" i="1"/>
  <c r="K12" i="1"/>
  <c r="F12" i="1"/>
  <c r="N11" i="1"/>
  <c r="K11" i="1"/>
  <c r="F11" i="1"/>
  <c r="N10" i="1"/>
  <c r="K10" i="1"/>
  <c r="F10" i="1"/>
  <c r="N9" i="1"/>
  <c r="K9" i="1"/>
  <c r="F9" i="1"/>
  <c r="N8" i="1"/>
  <c r="K8" i="1"/>
  <c r="F8" i="1"/>
  <c r="N7" i="1"/>
  <c r="K7" i="1"/>
  <c r="F7" i="1"/>
  <c r="N6" i="1"/>
  <c r="K6" i="1"/>
  <c r="F6" i="1"/>
  <c r="N5" i="1"/>
  <c r="K5" i="1"/>
  <c r="F5" i="1"/>
  <c r="N4" i="1"/>
  <c r="K4" i="1"/>
  <c r="F4" i="1"/>
  <c r="N3" i="1"/>
  <c r="K3" i="1"/>
  <c r="F3" i="1"/>
  <c r="N2" i="1"/>
  <c r="K2" i="1"/>
  <c r="F2" i="1"/>
  <c r="C24" i="1" l="1"/>
  <c r="H24" i="1"/>
  <c r="F40" i="1"/>
  <c r="E23" i="1"/>
  <c r="J23" i="1"/>
</calcChain>
</file>

<file path=xl/sharedStrings.xml><?xml version="1.0" encoding="utf-8"?>
<sst xmlns="http://schemas.openxmlformats.org/spreadsheetml/2006/main" count="97" uniqueCount="60">
  <si>
    <t>Superficie terrestre (ha)</t>
  </si>
  <si>
    <t>Superficie marina (ha)</t>
  </si>
  <si>
    <t>Total</t>
  </si>
  <si>
    <t>Andalucía</t>
  </si>
  <si>
    <t>Aragón</t>
  </si>
  <si>
    <t>Canarias</t>
  </si>
  <si>
    <t>Cantabria</t>
  </si>
  <si>
    <t>Castilla y León</t>
  </si>
  <si>
    <t>Castilla-La Mancha</t>
  </si>
  <si>
    <t>Cataluña</t>
  </si>
  <si>
    <t>Ciudad de Ceuta</t>
  </si>
  <si>
    <t>Ciudad de Melilla</t>
  </si>
  <si>
    <t>Comunidad Foral de Navarra</t>
  </si>
  <si>
    <t>Comunidad de Madrid</t>
  </si>
  <si>
    <t>Comunitat Valenciana</t>
  </si>
  <si>
    <t>Extremadura</t>
  </si>
  <si>
    <t>Galicia</t>
  </si>
  <si>
    <t>Illes Balears</t>
  </si>
  <si>
    <t>La Rioja</t>
  </si>
  <si>
    <t>País Vasco</t>
  </si>
  <si>
    <t>Principado de Asturias</t>
  </si>
  <si>
    <t>Región de Murcia</t>
  </si>
  <si>
    <t>Elaboración: Banco de Datos de la Naturaleza mediante un análisis SIG, de la cartografía suministrada, a efectos de elaboración de estadísticas</t>
  </si>
  <si>
    <t>Proyección:</t>
  </si>
  <si>
    <t xml:space="preserve">   Península y Baleares: http://www.opengis.net/def/crs/EPSG/0/25830</t>
  </si>
  <si>
    <t xml:space="preserve">   Canarias: http://www.opengis.net/def/crs/EPSG/0/32628</t>
  </si>
  <si>
    <t>Fuentes:</t>
  </si>
  <si>
    <t>% terrestre</t>
  </si>
  <si>
    <t>% marino</t>
  </si>
  <si>
    <t>Red Natura 2000</t>
  </si>
  <si>
    <t>ZEPA</t>
  </si>
  <si>
    <t>Sup. Terrestre</t>
  </si>
  <si>
    <t>Sup. Marina</t>
  </si>
  <si>
    <t>Nº ZEPA</t>
  </si>
  <si>
    <t>Territorios no asociados a ninguna autonomía</t>
  </si>
  <si>
    <t>Total general</t>
  </si>
  <si>
    <t xml:space="preserve">   Límites administrativos han sido elaborados por el Banco de Datos de la Naturaleza, según el acuerdo del Comité del Inventario Español del Patrimonio Natural y la Biodiversidad del 6 de octubre de 2021. </t>
  </si>
  <si>
    <t>Total marino:</t>
  </si>
  <si>
    <t>Total terrestre:</t>
  </si>
  <si>
    <t>Nº ZEC/LIC</t>
  </si>
  <si>
    <t>% terrestre protegido</t>
  </si>
  <si>
    <t>AGE (Marino)</t>
  </si>
  <si>
    <t>Se elabora con la mejor información disponible a diciembre de 2020: Líneas interautonómicas,  según el Registro Central de Cartografía, 2020; línea de costa natural elaborada por los Institutos Cartográficos Autonómicos, 2013; línea de costa artificial, según el Instituto Hidrográfico de la Marina, 2020. La línea exterior de las Regiones Marinas ha sido proporcionada por la Subdirección General para la Protección del Mar (MITECO), siendo la última actualización en diciembre de 2022 (anterior en 2018)</t>
  </si>
  <si>
    <t>Administración Competente a dic 2023</t>
  </si>
  <si>
    <t>Administración General del Estado. MARINO</t>
  </si>
  <si>
    <t>Superficies duplicadas en administraciones competentes compartidas</t>
  </si>
  <si>
    <t>Terrenos no asociados a ninguna autonomía</t>
  </si>
  <si>
    <t>No sumar hacia abajo</t>
  </si>
  <si>
    <r>
      <t xml:space="preserve">   Red Natura 2000: actualización a </t>
    </r>
    <r>
      <rPr>
        <b/>
        <sz val="10"/>
        <color theme="1"/>
        <rFont val="Calibri"/>
        <family val="2"/>
        <scheme val="minor"/>
      </rPr>
      <t>DICIEMBRE de 2023</t>
    </r>
    <r>
      <rPr>
        <sz val="10"/>
        <color theme="1"/>
        <rFont val="Calibri"/>
        <family val="2"/>
        <scheme val="minor"/>
      </rPr>
      <t xml:space="preserve"> según la información de los espacios Red Natura 2000 remitida por este Ministerio a la Comisión Europea hasta esa fecha.</t>
    </r>
  </si>
  <si>
    <t>(SIN DUPLICADOS)</t>
  </si>
  <si>
    <t>Proceso, con nueva metodología, realizado en enero de 2024</t>
  </si>
  <si>
    <t>Terrestre</t>
  </si>
  <si>
    <t>Marino</t>
  </si>
  <si>
    <t>Número de ZEC a diciembre de 2023: 1.339</t>
  </si>
  <si>
    <t>LIC /ZEC</t>
  </si>
  <si>
    <t>Sup. terrestre (ha)</t>
  </si>
  <si>
    <t>Sup. marina(ha)</t>
  </si>
  <si>
    <t>Total (ha)</t>
  </si>
  <si>
    <t>LIC/ZEC</t>
  </si>
  <si>
    <t>LIC/ZEC y ZEPA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</si>
</sst>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2">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10"/>
      <color rgb="FF000000"/>
      <name val="Calibri"/>
      <family val="2"/>
      <scheme val="minor"/>
    </font>
    <font>
      <sz val="10"/>
      <name val="Calibri"/>
      <family val="2"/>
      <scheme val="minor"/>
    </font>
    <font>
      <b/>
      <sz val="9"/>
      <color theme="1"/>
      <name val="Calibri"/>
      <family val="2"/>
      <scheme val="minor"/>
    </font>
    <font>
      <sz val="9"/>
      <color theme="1"/>
      <name val="Calibri"/>
      <family val="2"/>
      <scheme val="minor"/>
    </font>
    <font>
      <sz val="9"/>
      <name val="Calibri"/>
      <family val="2"/>
      <scheme val="minor"/>
    </font>
    <font>
      <b/>
      <sz val="9"/>
      <name val="Calibri"/>
      <family val="2"/>
      <scheme val="minor"/>
    </font>
    <font>
      <sz val="10"/>
      <name val="Arial"/>
      <family val="2"/>
    </font>
    <font>
      <b/>
      <i/>
      <sz val="9"/>
      <color theme="6" tint="-0.499984740745262"/>
      <name val="Calibri"/>
      <family val="2"/>
      <scheme val="minor"/>
    </font>
    <font>
      <b/>
      <i/>
      <sz val="9"/>
      <color theme="1"/>
      <name val="Calibri"/>
      <family val="2"/>
      <scheme val="minor"/>
    </font>
    <font>
      <b/>
      <sz val="12"/>
      <color theme="1"/>
      <name val="Calibri"/>
      <family val="2"/>
      <scheme val="minor"/>
    </font>
    <font>
      <b/>
      <sz val="10"/>
      <color theme="0"/>
      <name val="Calibri"/>
      <family val="2"/>
      <scheme val="minor"/>
    </font>
    <font>
      <b/>
      <sz val="10"/>
      <color rgb="FFFF0000"/>
      <name val="Calibri"/>
      <family val="2"/>
      <scheme val="minor"/>
    </font>
    <font>
      <b/>
      <sz val="10"/>
      <color theme="3" tint="0.39997558519241921"/>
      <name val="Calibri"/>
      <family val="2"/>
      <scheme val="minor"/>
    </font>
    <font>
      <b/>
      <sz val="10"/>
      <name val="Arial"/>
      <family val="2"/>
    </font>
    <font>
      <sz val="11"/>
      <name val="Signika"/>
    </font>
    <font>
      <sz val="8"/>
      <color theme="1"/>
      <name val="Calibri"/>
      <family val="2"/>
      <scheme val="minor"/>
    </font>
    <font>
      <sz val="12"/>
      <name val="Calibri"/>
      <family val="2"/>
      <scheme val="minor"/>
    </font>
    <font>
      <b/>
      <sz val="12"/>
      <name val="Calibri"/>
      <family val="2"/>
      <scheme val="minor"/>
    </font>
  </fonts>
  <fills count="8">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6" tint="0.59999389629810485"/>
        <bgColor indexed="64"/>
      </patternFill>
    </fill>
    <fill>
      <patternFill patternType="solid">
        <fgColor theme="4"/>
        <bgColor theme="4"/>
      </patternFill>
    </fill>
    <fill>
      <patternFill patternType="solid">
        <fgColor rgb="FFFFFFFF"/>
        <bgColor indexed="64"/>
      </patternFill>
    </fill>
    <fill>
      <patternFill patternType="solid">
        <fgColor rgb="FFF9F9F9"/>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medium">
        <color theme="4" tint="-0.249977111117893"/>
      </top>
      <bottom/>
      <diagonal/>
    </border>
    <border>
      <left/>
      <right/>
      <top style="thin">
        <color theme="4" tint="-0.249977111117893"/>
      </top>
      <bottom style="medium">
        <color theme="4" tint="-0.249977111117893"/>
      </bottom>
      <diagonal/>
    </border>
    <border>
      <left style="thin">
        <color auto="1"/>
      </left>
      <right/>
      <top/>
      <bottom/>
      <diagonal/>
    </border>
  </borders>
  <cellStyleXfs count="3">
    <xf numFmtId="0" fontId="0" fillId="0" borderId="0"/>
    <xf numFmtId="0" fontId="10" fillId="0" borderId="0"/>
    <xf numFmtId="0" fontId="10" fillId="0" borderId="0"/>
  </cellStyleXfs>
  <cellXfs count="88">
    <xf numFmtId="0" fontId="0" fillId="0" borderId="0" xfId="0"/>
    <xf numFmtId="0" fontId="2" fillId="0" borderId="0" xfId="0" applyFont="1"/>
    <xf numFmtId="0" fontId="6" fillId="0" borderId="2" xfId="0" applyFont="1" applyBorder="1"/>
    <xf numFmtId="4" fontId="7" fillId="0" borderId="2" xfId="0" applyNumberFormat="1" applyFont="1" applyBorder="1"/>
    <xf numFmtId="4" fontId="5" fillId="0" borderId="2" xfId="0" applyNumberFormat="1" applyFont="1" applyBorder="1"/>
    <xf numFmtId="4" fontId="2" fillId="0" borderId="0" xfId="0" applyNumberFormat="1" applyFont="1"/>
    <xf numFmtId="4" fontId="2" fillId="0" borderId="4" xfId="0" applyNumberFormat="1" applyFont="1" applyBorder="1"/>
    <xf numFmtId="0" fontId="7" fillId="0" borderId="2" xfId="0" applyFont="1" applyBorder="1" applyAlignment="1">
      <alignment horizontal="center" vertical="center" wrapText="1"/>
    </xf>
    <xf numFmtId="1" fontId="8" fillId="0" borderId="2" xfId="0" applyNumberFormat="1" applyFont="1" applyBorder="1" applyAlignment="1">
      <alignment horizontal="center" vertical="center" wrapText="1"/>
    </xf>
    <xf numFmtId="1" fontId="8" fillId="0" borderId="5" xfId="0" applyNumberFormat="1" applyFont="1" applyBorder="1" applyAlignment="1">
      <alignment horizontal="center" vertical="center" wrapText="1"/>
    </xf>
    <xf numFmtId="4" fontId="7" fillId="0" borderId="5" xfId="0" applyNumberFormat="1" applyFont="1" applyBorder="1"/>
    <xf numFmtId="3" fontId="6" fillId="0" borderId="2" xfId="0" applyNumberFormat="1" applyFont="1" applyBorder="1"/>
    <xf numFmtId="4" fontId="7" fillId="0" borderId="14" xfId="0" applyNumberFormat="1" applyFont="1" applyBorder="1"/>
    <xf numFmtId="4" fontId="6" fillId="0" borderId="2" xfId="0" applyNumberFormat="1" applyFont="1" applyBorder="1"/>
    <xf numFmtId="164" fontId="6" fillId="0" borderId="2" xfId="0" applyNumberFormat="1" applyFont="1" applyBorder="1"/>
    <xf numFmtId="4" fontId="6" fillId="0" borderId="0" xfId="0" applyNumberFormat="1" applyFont="1"/>
    <xf numFmtId="0" fontId="7" fillId="0" borderId="0" xfId="0" applyFont="1"/>
    <xf numFmtId="4" fontId="7" fillId="0" borderId="0" xfId="0" applyNumberFormat="1" applyFont="1"/>
    <xf numFmtId="0" fontId="2" fillId="3" borderId="0" xfId="0" applyFont="1" applyFill="1"/>
    <xf numFmtId="0" fontId="11" fillId="2" borderId="2" xfId="0" applyFont="1" applyFill="1" applyBorder="1" applyAlignment="1">
      <alignment horizontal="center" vertical="center" wrapText="1"/>
    </xf>
    <xf numFmtId="1" fontId="5" fillId="0" borderId="6" xfId="0" applyNumberFormat="1" applyFont="1" applyBorder="1" applyAlignment="1">
      <alignment horizontal="center" vertical="center" wrapText="1"/>
    </xf>
    <xf numFmtId="1" fontId="5" fillId="0" borderId="7" xfId="0" applyNumberFormat="1"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wrapText="1"/>
    </xf>
    <xf numFmtId="0" fontId="7" fillId="0" borderId="2" xfId="0" applyFont="1" applyBorder="1"/>
    <xf numFmtId="0" fontId="6" fillId="0" borderId="5" xfId="0" applyFont="1" applyBorder="1"/>
    <xf numFmtId="2" fontId="7" fillId="0" borderId="2" xfId="0" applyNumberFormat="1" applyFont="1" applyBorder="1"/>
    <xf numFmtId="3" fontId="12" fillId="0" borderId="2" xfId="0" applyNumberFormat="1" applyFont="1" applyBorder="1"/>
    <xf numFmtId="4" fontId="2" fillId="3" borderId="0" xfId="0" applyNumberFormat="1" applyFont="1" applyFill="1"/>
    <xf numFmtId="0" fontId="0" fillId="0" borderId="15" xfId="0" applyBorder="1"/>
    <xf numFmtId="0" fontId="4" fillId="4" borderId="0" xfId="0" applyFont="1" applyFill="1"/>
    <xf numFmtId="0" fontId="3" fillId="4" borderId="0" xfId="0" applyFont="1" applyFill="1"/>
    <xf numFmtId="0" fontId="2" fillId="4" borderId="0" xfId="0" applyFont="1" applyFill="1"/>
    <xf numFmtId="0" fontId="1" fillId="0" borderId="0" xfId="0" applyFont="1"/>
    <xf numFmtId="4" fontId="13" fillId="0" borderId="0" xfId="0" applyNumberFormat="1" applyFont="1"/>
    <xf numFmtId="4" fontId="3" fillId="0" borderId="0" xfId="0" applyNumberFormat="1" applyFont="1"/>
    <xf numFmtId="0" fontId="14" fillId="5" borderId="0" xfId="0" applyFont="1" applyFill="1"/>
    <xf numFmtId="0" fontId="15" fillId="0" borderId="0" xfId="0" applyFont="1"/>
    <xf numFmtId="4" fontId="0" fillId="0" borderId="9" xfId="0" applyNumberFormat="1" applyBorder="1"/>
    <xf numFmtId="4" fontId="0" fillId="0" borderId="2" xfId="0" applyNumberFormat="1" applyBorder="1"/>
    <xf numFmtId="4" fontId="0" fillId="0" borderId="10" xfId="0" applyNumberFormat="1" applyBorder="1"/>
    <xf numFmtId="3" fontId="10" fillId="0" borderId="5" xfId="1" applyNumberFormat="1" applyBorder="1"/>
    <xf numFmtId="4" fontId="10" fillId="0" borderId="2" xfId="1" applyNumberFormat="1" applyBorder="1"/>
    <xf numFmtId="2" fontId="7" fillId="0" borderId="1" xfId="0" applyNumberFormat="1" applyFont="1" applyBorder="1"/>
    <xf numFmtId="2" fontId="7" fillId="0" borderId="14" xfId="0" applyNumberFormat="1" applyFont="1" applyBorder="1"/>
    <xf numFmtId="4" fontId="0" fillId="0" borderId="11" xfId="0" applyNumberFormat="1" applyBorder="1"/>
    <xf numFmtId="4" fontId="0" fillId="0" borderId="12" xfId="0" applyNumberFormat="1" applyBorder="1"/>
    <xf numFmtId="4" fontId="0" fillId="0" borderId="13" xfId="0" applyNumberFormat="1" applyBorder="1"/>
    <xf numFmtId="4" fontId="16" fillId="0" borderId="2" xfId="0" applyNumberFormat="1" applyFont="1" applyBorder="1"/>
    <xf numFmtId="2" fontId="7" fillId="0" borderId="4" xfId="0" applyNumberFormat="1" applyFont="1" applyBorder="1"/>
    <xf numFmtId="2" fontId="7" fillId="0" borderId="18" xfId="0" applyNumberFormat="1" applyFont="1" applyBorder="1"/>
    <xf numFmtId="4" fontId="0" fillId="0" borderId="0" xfId="0" applyNumberFormat="1"/>
    <xf numFmtId="3" fontId="10" fillId="0" borderId="2" xfId="1" applyNumberFormat="1" applyBorder="1"/>
    <xf numFmtId="2" fontId="6" fillId="0" borderId="4" xfId="0" applyNumberFormat="1" applyFont="1" applyBorder="1"/>
    <xf numFmtId="2" fontId="6" fillId="0" borderId="18" xfId="0" applyNumberFormat="1" applyFont="1" applyBorder="1"/>
    <xf numFmtId="0" fontId="10" fillId="0" borderId="0" xfId="1"/>
    <xf numFmtId="0" fontId="17" fillId="0" borderId="2" xfId="1" applyFont="1" applyBorder="1" applyAlignment="1">
      <alignment horizontal="right"/>
    </xf>
    <xf numFmtId="4" fontId="18" fillId="0" borderId="0" xfId="2" applyNumberFormat="1" applyFont="1"/>
    <xf numFmtId="4" fontId="17" fillId="0" borderId="2" xfId="1" applyNumberFormat="1" applyFont="1" applyBorder="1"/>
    <xf numFmtId="0" fontId="0" fillId="4" borderId="0" xfId="0" applyFill="1" applyAlignment="1">
      <alignment wrapText="1"/>
    </xf>
    <xf numFmtId="0" fontId="0" fillId="0" borderId="0" xfId="0" applyAlignment="1">
      <alignment wrapText="1"/>
    </xf>
    <xf numFmtId="0" fontId="9" fillId="0" borderId="0" xfId="1" applyFont="1" applyAlignment="1">
      <alignment horizontal="right"/>
    </xf>
    <xf numFmtId="4" fontId="9" fillId="0" borderId="0" xfId="1" applyNumberFormat="1" applyFont="1"/>
    <xf numFmtId="0" fontId="19" fillId="0" borderId="0" xfId="0" applyFont="1" applyAlignment="1">
      <alignment horizontal="right"/>
    </xf>
    <xf numFmtId="0" fontId="7" fillId="0" borderId="2" xfId="0" applyFont="1" applyBorder="1" applyAlignment="1">
      <alignment horizontal="right"/>
    </xf>
    <xf numFmtId="4" fontId="7" fillId="0" borderId="3" xfId="0" applyNumberFormat="1" applyFont="1" applyBorder="1"/>
    <xf numFmtId="4" fontId="7" fillId="0" borderId="18" xfId="0" applyNumberFormat="1" applyFont="1" applyBorder="1"/>
    <xf numFmtId="0" fontId="14" fillId="5" borderId="0" xfId="0" applyFont="1" applyFill="1" applyAlignment="1">
      <alignment horizontal="center"/>
    </xf>
    <xf numFmtId="4" fontId="1" fillId="0" borderId="0" xfId="0" applyNumberFormat="1" applyFont="1"/>
    <xf numFmtId="0" fontId="6" fillId="0" borderId="17" xfId="0" applyFont="1" applyBorder="1"/>
    <xf numFmtId="4" fontId="6" fillId="0" borderId="17" xfId="0" applyNumberFormat="1" applyFont="1" applyBorder="1"/>
    <xf numFmtId="0" fontId="0" fillId="6" borderId="0" xfId="0" applyFill="1"/>
    <xf numFmtId="0" fontId="20" fillId="0" borderId="0" xfId="0" applyFont="1"/>
    <xf numFmtId="0" fontId="21" fillId="6" borderId="2" xfId="0" applyFont="1" applyFill="1" applyBorder="1" applyAlignment="1">
      <alignment horizontal="center" vertical="center" wrapText="1"/>
    </xf>
    <xf numFmtId="0" fontId="21" fillId="7" borderId="2" xfId="0" applyFont="1" applyFill="1" applyBorder="1" applyAlignment="1">
      <alignment vertical="center" wrapText="1"/>
    </xf>
    <xf numFmtId="4" fontId="20" fillId="0" borderId="2" xfId="0" applyNumberFormat="1" applyFont="1" applyBorder="1"/>
    <xf numFmtId="4" fontId="20" fillId="7" borderId="2" xfId="0" applyNumberFormat="1" applyFont="1" applyFill="1" applyBorder="1" applyAlignment="1">
      <alignment horizontal="right" vertical="center" wrapText="1"/>
    </xf>
    <xf numFmtId="0" fontId="21" fillId="6" borderId="2" xfId="0" applyFont="1" applyFill="1" applyBorder="1" applyAlignment="1">
      <alignment vertical="center" wrapText="1"/>
    </xf>
    <xf numFmtId="4" fontId="20" fillId="6" borderId="2" xfId="0" applyNumberFormat="1" applyFont="1" applyFill="1" applyBorder="1" applyAlignment="1">
      <alignment horizontal="right" vertical="center" wrapText="1"/>
    </xf>
    <xf numFmtId="4" fontId="21" fillId="0" borderId="2" xfId="0" applyNumberFormat="1" applyFont="1" applyBorder="1"/>
    <xf numFmtId="4" fontId="21" fillId="6" borderId="2" xfId="0" applyNumberFormat="1" applyFont="1" applyFill="1" applyBorder="1" applyAlignment="1">
      <alignment horizontal="right" vertical="center" wrapText="1"/>
    </xf>
    <xf numFmtId="4" fontId="6" fillId="0" borderId="3" xfId="0" applyNumberFormat="1" applyFont="1" applyBorder="1" applyAlignment="1">
      <alignment horizontal="center" wrapText="1"/>
    </xf>
    <xf numFmtId="0" fontId="0" fillId="0" borderId="15" xfId="0" applyBorder="1" applyAlignment="1">
      <alignment wrapText="1"/>
    </xf>
    <xf numFmtId="0" fontId="3" fillId="4" borderId="0" xfId="0" applyFont="1" applyFill="1" applyAlignment="1">
      <alignment wrapText="1"/>
    </xf>
    <xf numFmtId="0" fontId="0" fillId="4" borderId="0" xfId="0" applyFill="1" applyAlignment="1">
      <alignment wrapText="1"/>
    </xf>
    <xf numFmtId="0" fontId="0" fillId="0" borderId="0" xfId="0" applyAlignment="1">
      <alignment wrapText="1"/>
    </xf>
    <xf numFmtId="0" fontId="14" fillId="5" borderId="16" xfId="0" applyFont="1" applyFill="1" applyBorder="1" applyAlignment="1">
      <alignment horizontal="center" wrapText="1"/>
    </xf>
    <xf numFmtId="0" fontId="2" fillId="0" borderId="16" xfId="0" applyFont="1" applyBorder="1" applyAlignment="1">
      <alignment horizontal="center" wrapText="1"/>
    </xf>
  </cellXfs>
  <cellStyles count="3">
    <cellStyle name="Normal" xfId="0" builtinId="0"/>
    <cellStyle name="Normal 2 2" xfId="2" xr:uid="{00000000-0005-0000-0000-00000100000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R51"/>
  <sheetViews>
    <sheetView showGridLines="0" tabSelected="1" zoomScale="70" zoomScaleNormal="70" workbookViewId="0"/>
  </sheetViews>
  <sheetFormatPr baseColWidth="10" defaultColWidth="11.5703125" defaultRowHeight="12.75"/>
  <cols>
    <col min="1" max="1" width="35.140625" style="1" customWidth="1"/>
    <col min="2" max="2" width="12.7109375" style="1" customWidth="1"/>
    <col min="3" max="3" width="19.5703125" style="1" customWidth="1"/>
    <col min="4" max="4" width="19.5703125" style="1" bestFit="1" customWidth="1"/>
    <col min="5" max="5" width="18.140625" style="1" bestFit="1" customWidth="1"/>
    <col min="6" max="6" width="15.7109375" style="1" customWidth="1"/>
    <col min="7" max="7" width="11.85546875" style="1" customWidth="1"/>
    <col min="8" max="8" width="15.28515625" style="1" customWidth="1"/>
    <col min="9" max="9" width="15.42578125" style="1" customWidth="1"/>
    <col min="10" max="10" width="16.7109375" style="1" customWidth="1"/>
    <col min="11" max="11" width="12.42578125" style="1" customWidth="1"/>
    <col min="12" max="13" width="18.140625" style="1" bestFit="1" customWidth="1"/>
    <col min="14" max="14" width="17.7109375" style="1" bestFit="1" customWidth="1"/>
    <col min="15" max="15" width="11.7109375" style="1" bestFit="1" customWidth="1"/>
    <col min="16" max="16" width="11.5703125" style="1"/>
    <col min="17" max="17" width="22.42578125" style="1" customWidth="1"/>
    <col min="18" max="18" width="20.140625" style="1" customWidth="1"/>
    <col min="19" max="19" width="13.5703125" style="1" bestFit="1" customWidth="1"/>
    <col min="20" max="20" width="21.140625" style="1" customWidth="1"/>
    <col min="21" max="21" width="17.7109375" style="1" bestFit="1" customWidth="1"/>
    <col min="22" max="22" width="27.28515625" style="1" customWidth="1"/>
    <col min="23" max="23" width="17.7109375" style="1" bestFit="1" customWidth="1"/>
    <col min="24" max="16384" width="11.5703125" style="1"/>
  </cols>
  <sheetData>
    <row r="1" spans="1:18" s="18" customFormat="1" ht="31.5" customHeight="1">
      <c r="A1" s="19" t="s">
        <v>43</v>
      </c>
      <c r="B1" s="19" t="s">
        <v>39</v>
      </c>
      <c r="C1" s="7" t="s">
        <v>0</v>
      </c>
      <c r="D1" s="7" t="s">
        <v>1</v>
      </c>
      <c r="E1" s="8" t="s">
        <v>2</v>
      </c>
      <c r="F1" s="8" t="s">
        <v>40</v>
      </c>
      <c r="G1" s="19" t="s">
        <v>33</v>
      </c>
      <c r="H1" s="7" t="s">
        <v>0</v>
      </c>
      <c r="I1" s="7" t="s">
        <v>1</v>
      </c>
      <c r="J1" s="8" t="s">
        <v>2</v>
      </c>
      <c r="K1" s="9" t="s">
        <v>40</v>
      </c>
      <c r="L1" s="20" t="s">
        <v>0</v>
      </c>
      <c r="M1" s="21" t="s">
        <v>1</v>
      </c>
      <c r="N1" s="22" t="s">
        <v>2</v>
      </c>
      <c r="O1" s="23"/>
      <c r="P1" s="1"/>
      <c r="Q1" s="1"/>
      <c r="R1" s="1"/>
    </row>
    <row r="2" spans="1:18" s="18" customFormat="1" ht="15">
      <c r="A2" s="24" t="s">
        <v>3</v>
      </c>
      <c r="B2" s="25">
        <v>190</v>
      </c>
      <c r="C2" s="3">
        <v>2538970.2430425375</v>
      </c>
      <c r="D2" s="3">
        <v>42394.79361074746</v>
      </c>
      <c r="E2" s="3">
        <v>2581365.0366532849</v>
      </c>
      <c r="F2" s="26">
        <f>C2*100/R2</f>
        <v>28.977561099734853</v>
      </c>
      <c r="G2" s="2">
        <v>63</v>
      </c>
      <c r="H2" s="3">
        <v>1634925.0699190504</v>
      </c>
      <c r="I2" s="3">
        <v>30375.135116999481</v>
      </c>
      <c r="J2" s="3">
        <v>1665300.2050360499</v>
      </c>
      <c r="K2" s="10">
        <f>H2*100/R2</f>
        <v>18.659588956149033</v>
      </c>
      <c r="L2" s="38">
        <v>2612550.3233154253</v>
      </c>
      <c r="M2" s="39">
        <v>42394.793610747467</v>
      </c>
      <c r="N2" s="40">
        <f>SUM(L2:M2)</f>
        <v>2654945.1169261727</v>
      </c>
      <c r="O2" s="17"/>
      <c r="P2" s="41">
        <v>61</v>
      </c>
      <c r="Q2" s="42" t="s">
        <v>3</v>
      </c>
      <c r="R2" s="42">
        <v>8761849.329913998</v>
      </c>
    </row>
    <row r="3" spans="1:18" s="18" customFormat="1" ht="15">
      <c r="A3" s="24" t="s">
        <v>4</v>
      </c>
      <c r="B3" s="25">
        <v>156</v>
      </c>
      <c r="C3" s="3">
        <v>1046552.1914765986</v>
      </c>
      <c r="D3" s="3">
        <v>0</v>
      </c>
      <c r="E3" s="3">
        <v>1046552.1914765986</v>
      </c>
      <c r="F3" s="26">
        <f t="shared" ref="F3:F20" si="0">C3*100/R3</f>
        <v>21.925359158184946</v>
      </c>
      <c r="G3" s="2">
        <v>49</v>
      </c>
      <c r="H3" s="3">
        <v>872242.13192784006</v>
      </c>
      <c r="I3" s="3">
        <v>0</v>
      </c>
      <c r="J3" s="3">
        <v>872242.13192784006</v>
      </c>
      <c r="K3" s="10">
        <f t="shared" ref="K3:K20" si="1">H3*100/R3</f>
        <v>18.273548296178266</v>
      </c>
      <c r="L3" s="38">
        <v>1361487.829957169</v>
      </c>
      <c r="M3" s="39">
        <v>0</v>
      </c>
      <c r="N3" s="40">
        <f t="shared" ref="N3:N21" si="2">SUM(L3:M3)</f>
        <v>1361487.829957169</v>
      </c>
      <c r="O3" s="17"/>
      <c r="P3" s="41">
        <v>24</v>
      </c>
      <c r="Q3" s="42" t="s">
        <v>4</v>
      </c>
      <c r="R3" s="42">
        <v>4773249.9336774182</v>
      </c>
    </row>
    <row r="4" spans="1:18" s="18" customFormat="1" ht="15">
      <c r="A4" s="24" t="s">
        <v>5</v>
      </c>
      <c r="B4" s="25">
        <v>154</v>
      </c>
      <c r="C4" s="3">
        <v>283129.96849218995</v>
      </c>
      <c r="D4" s="3">
        <v>7383.8242167091794</v>
      </c>
      <c r="E4" s="3">
        <v>290513.79270889913</v>
      </c>
      <c r="F4" s="26">
        <f t="shared" si="0"/>
        <v>38.03431830098549</v>
      </c>
      <c r="G4" s="2">
        <v>45</v>
      </c>
      <c r="H4" s="3">
        <v>278889.72383211757</v>
      </c>
      <c r="I4" s="3">
        <v>5990.3526175320176</v>
      </c>
      <c r="J4" s="3">
        <v>284880.07644964958</v>
      </c>
      <c r="K4" s="10">
        <f t="shared" si="1"/>
        <v>37.464704226099258</v>
      </c>
      <c r="L4" s="38">
        <v>351223.26963402418</v>
      </c>
      <c r="M4" s="39">
        <v>13316.327273951945</v>
      </c>
      <c r="N4" s="40">
        <f t="shared" si="2"/>
        <v>364539.59690797614</v>
      </c>
      <c r="O4" s="17"/>
      <c r="P4" s="41">
        <v>70</v>
      </c>
      <c r="Q4" s="42" t="s">
        <v>5</v>
      </c>
      <c r="R4" s="42">
        <v>744406.5810556513</v>
      </c>
    </row>
    <row r="5" spans="1:18" s="18" customFormat="1" ht="15">
      <c r="A5" s="24" t="s">
        <v>6</v>
      </c>
      <c r="B5" s="25">
        <v>21</v>
      </c>
      <c r="C5" s="3">
        <v>135867.59048694506</v>
      </c>
      <c r="D5" s="3">
        <v>1842.094916911112</v>
      </c>
      <c r="E5" s="3">
        <v>137709.68540385619</v>
      </c>
      <c r="F5" s="26">
        <f t="shared" si="0"/>
        <v>25.564176431038181</v>
      </c>
      <c r="G5" s="2">
        <v>8</v>
      </c>
      <c r="H5" s="3">
        <v>78061.744362318525</v>
      </c>
      <c r="I5" s="3">
        <v>1072.6631544175721</v>
      </c>
      <c r="J5" s="3">
        <v>79134.407516736101</v>
      </c>
      <c r="K5" s="10">
        <f t="shared" si="1"/>
        <v>14.687713223152052</v>
      </c>
      <c r="L5" s="38">
        <v>145879.60655087934</v>
      </c>
      <c r="M5" s="39">
        <v>1857.2790926498119</v>
      </c>
      <c r="N5" s="40">
        <f t="shared" si="2"/>
        <v>147736.88564352915</v>
      </c>
      <c r="O5" s="17"/>
      <c r="P5" s="41">
        <v>13</v>
      </c>
      <c r="Q5" s="42" t="s">
        <v>6</v>
      </c>
      <c r="R5" s="42">
        <v>531476.50131996593</v>
      </c>
    </row>
    <row r="6" spans="1:18" s="18" customFormat="1" ht="15">
      <c r="A6" s="24" t="s">
        <v>7</v>
      </c>
      <c r="B6" s="25">
        <v>120</v>
      </c>
      <c r="C6" s="3">
        <v>1895412.72014365</v>
      </c>
      <c r="D6" s="3">
        <v>0</v>
      </c>
      <c r="E6" s="3">
        <v>1895412.72014365</v>
      </c>
      <c r="F6" s="26">
        <f t="shared" si="0"/>
        <v>20.116498915722012</v>
      </c>
      <c r="G6" s="2">
        <v>70</v>
      </c>
      <c r="H6" s="3">
        <v>2000974.0825427643</v>
      </c>
      <c r="I6" s="3">
        <v>0</v>
      </c>
      <c r="J6" s="3">
        <v>2000974.0825427643</v>
      </c>
      <c r="K6" s="10">
        <f t="shared" si="1"/>
        <v>21.236848594541826</v>
      </c>
      <c r="L6" s="38">
        <v>2464088.5980772441</v>
      </c>
      <c r="M6" s="39">
        <v>0</v>
      </c>
      <c r="N6" s="40">
        <f t="shared" si="2"/>
        <v>2464088.5980772441</v>
      </c>
      <c r="O6" s="17"/>
      <c r="P6" s="41">
        <v>41</v>
      </c>
      <c r="Q6" s="42" t="s">
        <v>7</v>
      </c>
      <c r="R6" s="42">
        <v>9422179.9135350212</v>
      </c>
    </row>
    <row r="7" spans="1:18" s="18" customFormat="1" ht="15">
      <c r="A7" s="24" t="s">
        <v>8</v>
      </c>
      <c r="B7" s="25">
        <v>73</v>
      </c>
      <c r="C7" s="3">
        <v>1636756.3101529453</v>
      </c>
      <c r="D7" s="3">
        <v>0</v>
      </c>
      <c r="E7" s="3">
        <v>1636756.3101529453</v>
      </c>
      <c r="F7" s="26">
        <f t="shared" si="0"/>
        <v>20.611413269527443</v>
      </c>
      <c r="G7" s="2">
        <v>39</v>
      </c>
      <c r="H7" s="3">
        <v>1633258.735323268</v>
      </c>
      <c r="I7" s="3">
        <v>0</v>
      </c>
      <c r="J7" s="3">
        <v>1633258.735323268</v>
      </c>
      <c r="K7" s="10">
        <f t="shared" si="1"/>
        <v>20.5673688630337</v>
      </c>
      <c r="L7" s="38">
        <v>1836118.8589958176</v>
      </c>
      <c r="M7" s="39">
        <v>0</v>
      </c>
      <c r="N7" s="40">
        <f t="shared" si="2"/>
        <v>1836118.8589958176</v>
      </c>
      <c r="O7" s="17"/>
      <c r="P7" s="41">
        <v>42</v>
      </c>
      <c r="Q7" s="42" t="s">
        <v>8</v>
      </c>
      <c r="R7" s="42">
        <v>7941019.3214299222</v>
      </c>
    </row>
    <row r="8" spans="1:18" s="18" customFormat="1" ht="15">
      <c r="A8" s="24" t="s">
        <v>9</v>
      </c>
      <c r="B8" s="25">
        <v>115</v>
      </c>
      <c r="C8" s="3">
        <v>963276.2382840201</v>
      </c>
      <c r="D8" s="3">
        <v>85914.929206530534</v>
      </c>
      <c r="E8" s="3">
        <v>1049191.1674905505</v>
      </c>
      <c r="F8" s="26">
        <f t="shared" si="0"/>
        <v>29.909408908738225</v>
      </c>
      <c r="G8" s="2">
        <v>73</v>
      </c>
      <c r="H8" s="3">
        <v>838764.18654770975</v>
      </c>
      <c r="I8" s="3">
        <v>76987.843165483195</v>
      </c>
      <c r="J8" s="3">
        <v>915752.02971319295</v>
      </c>
      <c r="K8" s="10">
        <f t="shared" si="1"/>
        <v>26.043350844146747</v>
      </c>
      <c r="L8" s="38">
        <v>986690.76858128502</v>
      </c>
      <c r="M8" s="39">
        <v>85914.929206530534</v>
      </c>
      <c r="N8" s="40">
        <f t="shared" si="2"/>
        <v>1072605.6977878155</v>
      </c>
      <c r="O8" s="17"/>
      <c r="P8" s="41">
        <v>51</v>
      </c>
      <c r="Q8" s="42" t="s">
        <v>9</v>
      </c>
      <c r="R8" s="42">
        <v>3220646.1893755207</v>
      </c>
    </row>
    <row r="9" spans="1:18" s="18" customFormat="1" ht="15">
      <c r="A9" s="24" t="s">
        <v>10</v>
      </c>
      <c r="B9" s="25">
        <v>2</v>
      </c>
      <c r="C9" s="3">
        <v>628.02097977171991</v>
      </c>
      <c r="D9" s="3">
        <v>0</v>
      </c>
      <c r="E9" s="3">
        <v>628.02097977171991</v>
      </c>
      <c r="F9" s="26">
        <f t="shared" si="0"/>
        <v>31.603834721596758</v>
      </c>
      <c r="G9" s="2">
        <v>2</v>
      </c>
      <c r="H9" s="3">
        <v>624.32546630568152</v>
      </c>
      <c r="I9" s="3">
        <v>0</v>
      </c>
      <c r="J9" s="3">
        <v>624.32546630568152</v>
      </c>
      <c r="K9" s="10">
        <f t="shared" si="1"/>
        <v>31.417865780185654</v>
      </c>
      <c r="L9" s="38">
        <v>628.02115092260146</v>
      </c>
      <c r="M9" s="39">
        <v>0</v>
      </c>
      <c r="N9" s="40">
        <f t="shared" si="2"/>
        <v>628.02115092260146</v>
      </c>
      <c r="O9" s="17"/>
      <c r="P9" s="41">
        <v>63</v>
      </c>
      <c r="Q9" s="42" t="s">
        <v>10</v>
      </c>
      <c r="R9" s="42">
        <v>1987.1670172435001</v>
      </c>
    </row>
    <row r="10" spans="1:18" s="18" customFormat="1" ht="15">
      <c r="A10" s="24" t="s">
        <v>11</v>
      </c>
      <c r="B10" s="25">
        <v>2</v>
      </c>
      <c r="C10" s="3">
        <v>48.391671882499999</v>
      </c>
      <c r="D10" s="3">
        <v>43.188080842970002</v>
      </c>
      <c r="E10" s="3">
        <v>91.579752725470001</v>
      </c>
      <c r="F10" s="26">
        <f t="shared" si="0"/>
        <v>3.5554472688936332</v>
      </c>
      <c r="G10" s="2">
        <v>0</v>
      </c>
      <c r="H10" s="3">
        <v>0</v>
      </c>
      <c r="I10" s="3">
        <v>0</v>
      </c>
      <c r="J10" s="3">
        <v>0</v>
      </c>
      <c r="K10" s="10">
        <f t="shared" si="1"/>
        <v>0</v>
      </c>
      <c r="L10" s="38">
        <v>48.391671882499999</v>
      </c>
      <c r="M10" s="39">
        <v>43.188080842970002</v>
      </c>
      <c r="N10" s="40">
        <f t="shared" si="2"/>
        <v>91.579752725470001</v>
      </c>
      <c r="O10" s="17"/>
      <c r="P10" s="41">
        <v>64</v>
      </c>
      <c r="Q10" s="42" t="s">
        <v>11</v>
      </c>
      <c r="R10" s="42">
        <v>1361.0572235418999</v>
      </c>
    </row>
    <row r="11" spans="1:18" s="18" customFormat="1" ht="15">
      <c r="A11" s="24" t="s">
        <v>12</v>
      </c>
      <c r="B11" s="25">
        <v>42</v>
      </c>
      <c r="C11" s="3">
        <v>280885.6253052142</v>
      </c>
      <c r="D11" s="3">
        <v>0</v>
      </c>
      <c r="E11" s="3">
        <v>280885.6253052142</v>
      </c>
      <c r="F11" s="26">
        <f t="shared" si="0"/>
        <v>27.044313996710894</v>
      </c>
      <c r="G11" s="2">
        <v>17</v>
      </c>
      <c r="H11" s="3">
        <v>86259.090543280414</v>
      </c>
      <c r="I11" s="3">
        <v>0</v>
      </c>
      <c r="J11" s="3">
        <v>86259.090543280414</v>
      </c>
      <c r="K11" s="10">
        <f t="shared" si="1"/>
        <v>8.305223619714674</v>
      </c>
      <c r="L11" s="38">
        <v>280980.67238962598</v>
      </c>
      <c r="M11" s="39">
        <v>0</v>
      </c>
      <c r="N11" s="40">
        <f t="shared" si="2"/>
        <v>280980.67238962598</v>
      </c>
      <c r="O11" s="17"/>
      <c r="P11" s="41">
        <v>22</v>
      </c>
      <c r="Q11" s="42" t="s">
        <v>12</v>
      </c>
      <c r="R11" s="42">
        <v>1038612.4985066187</v>
      </c>
    </row>
    <row r="12" spans="1:18" s="18" customFormat="1" ht="15">
      <c r="A12" s="24" t="s">
        <v>13</v>
      </c>
      <c r="B12" s="25">
        <v>7</v>
      </c>
      <c r="C12" s="3">
        <v>319444.78270499076</v>
      </c>
      <c r="D12" s="3">
        <v>0</v>
      </c>
      <c r="E12" s="3">
        <v>319444.78270499076</v>
      </c>
      <c r="F12" s="26">
        <f t="shared" si="0"/>
        <v>39.804470162655527</v>
      </c>
      <c r="G12" s="2">
        <v>7</v>
      </c>
      <c r="H12" s="3">
        <v>185309.65653537761</v>
      </c>
      <c r="I12" s="3">
        <v>0</v>
      </c>
      <c r="J12" s="3">
        <v>185309.65653537761</v>
      </c>
      <c r="K12" s="10">
        <f t="shared" si="1"/>
        <v>23.090540505794721</v>
      </c>
      <c r="L12" s="38">
        <v>319446.74927681941</v>
      </c>
      <c r="M12" s="39">
        <v>0</v>
      </c>
      <c r="N12" s="40">
        <f t="shared" si="2"/>
        <v>319446.74927681941</v>
      </c>
      <c r="O12" s="17"/>
      <c r="P12" s="41">
        <v>30</v>
      </c>
      <c r="Q12" s="42" t="s">
        <v>13</v>
      </c>
      <c r="R12" s="42">
        <v>802534.94494367926</v>
      </c>
    </row>
    <row r="13" spans="1:18" s="18" customFormat="1" ht="15">
      <c r="A13" s="24" t="s">
        <v>14</v>
      </c>
      <c r="B13" s="25">
        <v>93</v>
      </c>
      <c r="C13" s="3">
        <v>623275.2945397452</v>
      </c>
      <c r="D13" s="3">
        <v>15753.429912714326</v>
      </c>
      <c r="E13" s="3">
        <v>639028.72445245949</v>
      </c>
      <c r="F13" s="26">
        <f t="shared" si="0"/>
        <v>26.77806578420763</v>
      </c>
      <c r="G13" s="2">
        <v>40</v>
      </c>
      <c r="H13" s="3">
        <v>732726.19377957517</v>
      </c>
      <c r="I13" s="3">
        <v>17840.549285256358</v>
      </c>
      <c r="J13" s="3">
        <v>750566.74306483148</v>
      </c>
      <c r="K13" s="10">
        <f t="shared" si="1"/>
        <v>31.480455571932403</v>
      </c>
      <c r="L13" s="38">
        <v>879036.51813661249</v>
      </c>
      <c r="M13" s="39">
        <v>17872.106316637262</v>
      </c>
      <c r="N13" s="40">
        <f t="shared" si="2"/>
        <v>896908.62445324974</v>
      </c>
      <c r="O13" s="17"/>
      <c r="P13" s="41">
        <v>52</v>
      </c>
      <c r="Q13" s="42" t="s">
        <v>14</v>
      </c>
      <c r="R13" s="42">
        <v>2327559.0536017055</v>
      </c>
    </row>
    <row r="14" spans="1:18" s="18" customFormat="1" ht="15">
      <c r="A14" s="24" t="s">
        <v>15</v>
      </c>
      <c r="B14" s="25">
        <v>89</v>
      </c>
      <c r="C14" s="3">
        <v>933761.94588227489</v>
      </c>
      <c r="D14" s="3">
        <v>0</v>
      </c>
      <c r="E14" s="3">
        <v>933761.94588227489</v>
      </c>
      <c r="F14" s="26">
        <f t="shared" si="0"/>
        <v>22.40278058339058</v>
      </c>
      <c r="G14" s="2">
        <v>71</v>
      </c>
      <c r="H14" s="3">
        <v>1102384.5581228693</v>
      </c>
      <c r="I14" s="3">
        <v>0</v>
      </c>
      <c r="J14" s="3">
        <v>1102384.5581228693</v>
      </c>
      <c r="K14" s="10">
        <f t="shared" si="1"/>
        <v>26.448367791225298</v>
      </c>
      <c r="L14" s="38">
        <v>1263913.0073622938</v>
      </c>
      <c r="M14" s="39">
        <v>0</v>
      </c>
      <c r="N14" s="40">
        <f t="shared" si="2"/>
        <v>1263913.0073622938</v>
      </c>
      <c r="O14" s="17"/>
      <c r="P14" s="41">
        <v>43</v>
      </c>
      <c r="Q14" s="42" t="s">
        <v>15</v>
      </c>
      <c r="R14" s="42">
        <v>4168062.7206364106</v>
      </c>
    </row>
    <row r="15" spans="1:18" s="18" customFormat="1" ht="15">
      <c r="A15" s="24" t="s">
        <v>16</v>
      </c>
      <c r="B15" s="25">
        <v>59</v>
      </c>
      <c r="C15" s="3">
        <v>348404.13764684345</v>
      </c>
      <c r="D15" s="3">
        <v>27445.765914050124</v>
      </c>
      <c r="E15" s="3">
        <v>375849.90356089355</v>
      </c>
      <c r="F15" s="26">
        <f t="shared" si="0"/>
        <v>11.736462071736703</v>
      </c>
      <c r="G15" s="2">
        <v>16</v>
      </c>
      <c r="H15" s="3">
        <v>88384.887313806743</v>
      </c>
      <c r="I15" s="3">
        <v>13078.542281993899</v>
      </c>
      <c r="J15" s="3">
        <v>101463.42959580064</v>
      </c>
      <c r="K15" s="10">
        <f t="shared" si="1"/>
        <v>2.9773638300607415</v>
      </c>
      <c r="L15" s="38">
        <v>355418.29325160041</v>
      </c>
      <c r="M15" s="39">
        <v>35667.311168315544</v>
      </c>
      <c r="N15" s="40">
        <f t="shared" si="2"/>
        <v>391085.60441991594</v>
      </c>
      <c r="O15" s="17"/>
      <c r="P15" s="41">
        <v>11</v>
      </c>
      <c r="Q15" s="42" t="s">
        <v>16</v>
      </c>
      <c r="R15" s="4">
        <v>2968561.8674290003</v>
      </c>
    </row>
    <row r="16" spans="1:18" s="18" customFormat="1" ht="15">
      <c r="A16" s="24" t="s">
        <v>17</v>
      </c>
      <c r="B16" s="25">
        <v>138</v>
      </c>
      <c r="C16" s="3">
        <v>96402.03227614396</v>
      </c>
      <c r="D16" s="3">
        <v>106405.46323382204</v>
      </c>
      <c r="E16" s="3">
        <v>202807.49550996599</v>
      </c>
      <c r="F16" s="26">
        <f t="shared" si="0"/>
        <v>19.216988672546041</v>
      </c>
      <c r="G16" s="2">
        <v>65</v>
      </c>
      <c r="H16" s="3">
        <v>100107.36611719397</v>
      </c>
      <c r="I16" s="3">
        <v>51198.134610400513</v>
      </c>
      <c r="J16" s="3">
        <v>151305.50072759448</v>
      </c>
      <c r="K16" s="10">
        <f t="shared" si="1"/>
        <v>19.955617898198586</v>
      </c>
      <c r="L16" s="38">
        <v>124942.7153873924</v>
      </c>
      <c r="M16" s="39">
        <v>106405.46323382207</v>
      </c>
      <c r="N16" s="40">
        <f t="shared" si="2"/>
        <v>231348.17862121447</v>
      </c>
      <c r="O16" s="17"/>
      <c r="P16" s="41">
        <v>53</v>
      </c>
      <c r="Q16" s="42" t="s">
        <v>17</v>
      </c>
      <c r="R16" s="42">
        <v>501650.04475371708</v>
      </c>
    </row>
    <row r="17" spans="1:18" s="18" customFormat="1" ht="15">
      <c r="A17" s="24" t="s">
        <v>18</v>
      </c>
      <c r="B17" s="25">
        <v>6</v>
      </c>
      <c r="C17" s="3">
        <v>179915.77184090004</v>
      </c>
      <c r="D17" s="3">
        <v>0</v>
      </c>
      <c r="E17" s="3">
        <v>179915.77184090004</v>
      </c>
      <c r="F17" s="26">
        <f t="shared" si="0"/>
        <v>35.685837403600544</v>
      </c>
      <c r="G17" s="2">
        <v>6</v>
      </c>
      <c r="H17" s="3">
        <v>179915.77184090004</v>
      </c>
      <c r="I17" s="3">
        <v>0</v>
      </c>
      <c r="J17" s="3">
        <v>179915.77184090004</v>
      </c>
      <c r="K17" s="10">
        <f t="shared" si="1"/>
        <v>35.685837403600544</v>
      </c>
      <c r="L17" s="38">
        <v>179915.77184090004</v>
      </c>
      <c r="M17" s="39">
        <v>0</v>
      </c>
      <c r="N17" s="40">
        <f t="shared" si="2"/>
        <v>179915.77184090004</v>
      </c>
      <c r="O17" s="17"/>
      <c r="P17" s="41">
        <v>23</v>
      </c>
      <c r="Q17" s="42" t="s">
        <v>18</v>
      </c>
      <c r="R17" s="42">
        <v>504165.75574809778</v>
      </c>
    </row>
    <row r="18" spans="1:18" s="18" customFormat="1" ht="15">
      <c r="A18" s="24" t="s">
        <v>19</v>
      </c>
      <c r="B18" s="25">
        <v>51</v>
      </c>
      <c r="C18" s="3">
        <v>146189.42228032564</v>
      </c>
      <c r="D18" s="3">
        <v>414.62214015634743</v>
      </c>
      <c r="E18" s="3">
        <v>146604.04442048198</v>
      </c>
      <c r="F18" s="26">
        <f t="shared" si="0"/>
        <v>20.237896566769354</v>
      </c>
      <c r="G18" s="2">
        <v>7</v>
      </c>
      <c r="H18" s="3">
        <v>40655.729941248435</v>
      </c>
      <c r="I18" s="3">
        <v>1426.0097539073533</v>
      </c>
      <c r="J18" s="3">
        <v>42081.739695155789</v>
      </c>
      <c r="K18" s="10">
        <f t="shared" si="1"/>
        <v>5.6282215536754698</v>
      </c>
      <c r="L18" s="38">
        <v>150557.13636743554</v>
      </c>
      <c r="M18" s="39">
        <v>1443.2611824363476</v>
      </c>
      <c r="N18" s="40">
        <f t="shared" si="2"/>
        <v>152000.39754987188</v>
      </c>
      <c r="O18" s="17"/>
      <c r="P18" s="41">
        <v>21</v>
      </c>
      <c r="Q18" s="42" t="s">
        <v>19</v>
      </c>
      <c r="R18" s="42">
        <v>722354.8247616248</v>
      </c>
    </row>
    <row r="19" spans="1:18" s="18" customFormat="1" ht="15">
      <c r="A19" s="24" t="s">
        <v>20</v>
      </c>
      <c r="B19" s="25">
        <v>49</v>
      </c>
      <c r="C19" s="3">
        <v>285746.47812342568</v>
      </c>
      <c r="D19" s="3">
        <v>19777.909044988759</v>
      </c>
      <c r="E19" s="3">
        <v>305524.38716841443</v>
      </c>
      <c r="F19" s="26">
        <f t="shared" si="0"/>
        <v>26.918668496763217</v>
      </c>
      <c r="G19" s="2">
        <v>13</v>
      </c>
      <c r="H19" s="3">
        <v>223457.84971405927</v>
      </c>
      <c r="I19" s="3">
        <v>16555.226497424002</v>
      </c>
      <c r="J19" s="3">
        <v>240013.07621148328</v>
      </c>
      <c r="K19" s="10">
        <f t="shared" si="1"/>
        <v>21.050785363850011</v>
      </c>
      <c r="L19" s="38">
        <v>286069.21845503192</v>
      </c>
      <c r="M19" s="39">
        <v>19777.909044988759</v>
      </c>
      <c r="N19" s="40">
        <f t="shared" si="2"/>
        <v>305847.12750002067</v>
      </c>
      <c r="O19" s="17"/>
      <c r="P19" s="41">
        <v>12</v>
      </c>
      <c r="Q19" s="42" t="s">
        <v>20</v>
      </c>
      <c r="R19" s="42">
        <v>1061517.8761824148</v>
      </c>
    </row>
    <row r="20" spans="1:18" s="18" customFormat="1" ht="15">
      <c r="A20" s="24" t="s">
        <v>21</v>
      </c>
      <c r="B20" s="25">
        <v>49</v>
      </c>
      <c r="C20" s="3">
        <v>167658.06359909201</v>
      </c>
      <c r="D20" s="3">
        <v>27228.062844656506</v>
      </c>
      <c r="E20" s="3">
        <v>194886.12644374851</v>
      </c>
      <c r="F20" s="26">
        <f t="shared" si="0"/>
        <v>14.821491655337118</v>
      </c>
      <c r="G20" s="2">
        <v>24</v>
      </c>
      <c r="H20" s="3">
        <v>192865.90197094338</v>
      </c>
      <c r="I20" s="3">
        <v>13770.067790705947</v>
      </c>
      <c r="J20" s="3">
        <v>206635.96976164932</v>
      </c>
      <c r="K20" s="10">
        <f t="shared" si="1"/>
        <v>17.049942575364952</v>
      </c>
      <c r="L20" s="38">
        <v>266734.01090434141</v>
      </c>
      <c r="M20" s="39">
        <v>27284.326276061147</v>
      </c>
      <c r="N20" s="40">
        <f t="shared" si="2"/>
        <v>294018.33718040254</v>
      </c>
      <c r="O20" s="17"/>
      <c r="P20" s="41">
        <v>62</v>
      </c>
      <c r="Q20" s="42" t="s">
        <v>21</v>
      </c>
      <c r="R20" s="42">
        <v>1131182.1205169959</v>
      </c>
    </row>
    <row r="21" spans="1:18" s="18" customFormat="1" ht="15.75" thickBot="1">
      <c r="A21" s="24" t="s">
        <v>41</v>
      </c>
      <c r="B21" s="25">
        <v>59</v>
      </c>
      <c r="C21" s="3">
        <v>565.11829570706925</v>
      </c>
      <c r="D21" s="3">
        <v>14124476.368741464</v>
      </c>
      <c r="E21" s="3">
        <v>14125041.487037171</v>
      </c>
      <c r="F21" s="43"/>
      <c r="G21" s="2">
        <v>43</v>
      </c>
      <c r="H21" s="3">
        <v>348.38508776713911</v>
      </c>
      <c r="I21" s="3">
        <v>5918642.0002809251</v>
      </c>
      <c r="J21" s="3">
        <v>5918990.3853686918</v>
      </c>
      <c r="K21" s="44"/>
      <c r="L21" s="45">
        <v>820.36571311593445</v>
      </c>
      <c r="M21" s="46">
        <v>17779667.754373908</v>
      </c>
      <c r="N21" s="47">
        <f t="shared" si="2"/>
        <v>17780488.120087024</v>
      </c>
      <c r="O21" s="17"/>
      <c r="P21" s="41">
        <v>90</v>
      </c>
      <c r="Q21" s="42" t="s">
        <v>44</v>
      </c>
      <c r="R21" s="48">
        <v>107708213.56259646</v>
      </c>
    </row>
    <row r="22" spans="1:18" s="18" customFormat="1" ht="15">
      <c r="A22" s="24" t="s">
        <v>34</v>
      </c>
      <c r="B22" s="16">
        <v>0</v>
      </c>
      <c r="C22" s="3">
        <v>0</v>
      </c>
      <c r="D22" s="3">
        <v>0</v>
      </c>
      <c r="E22" s="3">
        <v>0</v>
      </c>
      <c r="F22" s="49"/>
      <c r="G22" s="24">
        <v>0</v>
      </c>
      <c r="H22" s="3">
        <v>0</v>
      </c>
      <c r="I22" s="3">
        <v>0</v>
      </c>
      <c r="J22" s="3">
        <v>0</v>
      </c>
      <c r="K22" s="50"/>
      <c r="L22" s="5" t="s">
        <v>45</v>
      </c>
      <c r="M22" s="17"/>
      <c r="N22" s="51"/>
      <c r="O22" s="17"/>
      <c r="P22" s="52">
        <v>54</v>
      </c>
      <c r="Q22" s="42" t="s">
        <v>46</v>
      </c>
      <c r="R22" s="42">
        <v>77.783550577699998</v>
      </c>
    </row>
    <row r="23" spans="1:18" s="18" customFormat="1">
      <c r="A23" s="24" t="s">
        <v>35</v>
      </c>
      <c r="B23" s="11">
        <f>SUM(B2:B22)</f>
        <v>1475</v>
      </c>
      <c r="C23" s="13">
        <f>SUM(C2:C22)</f>
        <v>11882890.347225208</v>
      </c>
      <c r="D23" s="13">
        <f>SUM(D2:D22)</f>
        <v>14459080.451863592</v>
      </c>
      <c r="E23" s="13">
        <f>SUM(C23:D23)</f>
        <v>26341970.799088798</v>
      </c>
      <c r="F23" s="53"/>
      <c r="G23" s="27">
        <f>SUM(G2:G22)</f>
        <v>658</v>
      </c>
      <c r="H23" s="13">
        <f>SUM(H2:H22)</f>
        <v>10270155.390888399</v>
      </c>
      <c r="I23" s="13">
        <f>SUM(I2:I22)</f>
        <v>6146936.5245550452</v>
      </c>
      <c r="J23" s="13">
        <f>SUM(H23:I23)</f>
        <v>16417091.915443443</v>
      </c>
      <c r="K23" s="54"/>
      <c r="L23" s="28" t="s">
        <v>47</v>
      </c>
      <c r="N23" s="28"/>
      <c r="O23" s="17"/>
      <c r="P23" s="55"/>
      <c r="Q23" s="56" t="s">
        <v>37</v>
      </c>
      <c r="R23" s="48">
        <v>107708213.56259646</v>
      </c>
    </row>
    <row r="24" spans="1:18" s="18" customFormat="1" ht="14.45" customHeight="1">
      <c r="A24" s="81"/>
      <c r="B24" s="82"/>
      <c r="C24" s="13">
        <f>C23*100/R24</f>
        <v>23.472628462550194</v>
      </c>
      <c r="D24" s="13">
        <f>D23*100/R23</f>
        <v>13.424306256328773</v>
      </c>
      <c r="E24" s="12"/>
      <c r="F24" s="16"/>
      <c r="G24" s="29"/>
      <c r="H24" s="13">
        <f>H23*100/R24</f>
        <v>20.286944901353262</v>
      </c>
      <c r="I24" s="13">
        <f>I23*100/R23</f>
        <v>5.7070267171246405</v>
      </c>
      <c r="J24" s="17"/>
      <c r="K24" s="16"/>
      <c r="O24" s="17"/>
      <c r="P24" s="57"/>
      <c r="Q24" s="56" t="s">
        <v>38</v>
      </c>
      <c r="R24" s="58">
        <f>SUM(R2:R20,R22)</f>
        <v>50624455.485179126</v>
      </c>
    </row>
    <row r="25" spans="1:18">
      <c r="P25" s="17"/>
      <c r="Q25" s="17"/>
      <c r="R25" s="18"/>
    </row>
    <row r="26" spans="1:18">
      <c r="A26" s="1" t="s">
        <v>22</v>
      </c>
      <c r="E26" s="6"/>
    </row>
    <row r="27" spans="1:18">
      <c r="A27" s="1" t="s">
        <v>23</v>
      </c>
    </row>
    <row r="28" spans="1:18">
      <c r="A28" s="1" t="s">
        <v>24</v>
      </c>
    </row>
    <row r="29" spans="1:18">
      <c r="A29" s="1" t="s">
        <v>25</v>
      </c>
    </row>
    <row r="30" spans="1:18">
      <c r="A30" s="1" t="s">
        <v>26</v>
      </c>
    </row>
    <row r="31" spans="1:18">
      <c r="A31" s="1" t="s">
        <v>48</v>
      </c>
    </row>
    <row r="33" spans="1:14">
      <c r="A33" s="30" t="s">
        <v>36</v>
      </c>
      <c r="B33" s="31"/>
      <c r="C33" s="31"/>
      <c r="D33" s="31"/>
      <c r="E33" s="31"/>
      <c r="F33" s="31"/>
      <c r="G33" s="31"/>
      <c r="H33" s="32"/>
      <c r="I33" s="32"/>
      <c r="J33" s="32"/>
      <c r="K33" s="32"/>
    </row>
    <row r="34" spans="1:14">
      <c r="A34" s="83" t="s">
        <v>42</v>
      </c>
      <c r="B34" s="84"/>
      <c r="C34" s="84"/>
      <c r="D34" s="84"/>
      <c r="E34" s="84"/>
      <c r="F34" s="84"/>
      <c r="G34" s="84"/>
      <c r="H34" s="85"/>
      <c r="I34" s="85"/>
      <c r="J34" s="85"/>
      <c r="K34" s="85"/>
    </row>
    <row r="35" spans="1:14">
      <c r="A35" s="84"/>
      <c r="B35" s="84"/>
      <c r="C35" s="84"/>
      <c r="D35" s="84"/>
      <c r="E35" s="84"/>
      <c r="F35" s="84"/>
      <c r="G35" s="84"/>
      <c r="H35" s="85"/>
      <c r="I35" s="85"/>
      <c r="J35" s="85"/>
      <c r="K35" s="85"/>
    </row>
    <row r="36" spans="1:14">
      <c r="A36" s="84"/>
      <c r="B36" s="84"/>
      <c r="C36" s="84"/>
      <c r="D36" s="84"/>
      <c r="E36" s="84"/>
      <c r="F36" s="84"/>
      <c r="G36" s="84"/>
      <c r="H36" s="85"/>
      <c r="I36" s="85"/>
      <c r="J36" s="85"/>
      <c r="K36" s="85"/>
    </row>
    <row r="37" spans="1:14" ht="15">
      <c r="A37" s="59"/>
      <c r="B37" s="59"/>
      <c r="C37" s="59"/>
      <c r="D37" s="59"/>
      <c r="E37" s="59"/>
      <c r="F37" s="59"/>
      <c r="G37" s="59"/>
      <c r="H37" s="60"/>
      <c r="I37" s="60"/>
      <c r="J37" s="60"/>
      <c r="K37" s="60"/>
    </row>
    <row r="38" spans="1:14" ht="15.75">
      <c r="A38" s="61"/>
      <c r="B38" s="15"/>
      <c r="C38" s="2">
        <v>2023</v>
      </c>
      <c r="D38" s="7" t="s">
        <v>31</v>
      </c>
      <c r="E38" s="7" t="s">
        <v>32</v>
      </c>
      <c r="F38" s="7" t="s">
        <v>2</v>
      </c>
      <c r="G38" s="7" t="s">
        <v>27</v>
      </c>
      <c r="H38" s="7" t="s">
        <v>28</v>
      </c>
      <c r="J38" s="33"/>
      <c r="K38" s="34"/>
    </row>
    <row r="39" spans="1:14">
      <c r="A39" s="61"/>
      <c r="B39" s="62"/>
      <c r="C39" s="2" t="s">
        <v>29</v>
      </c>
      <c r="D39" s="13">
        <v>13866347.349089064</v>
      </c>
      <c r="E39" s="13">
        <v>18050895.99903151</v>
      </c>
      <c r="F39" s="13">
        <f>SUM(D39:E39)</f>
        <v>31917243.348120574</v>
      </c>
      <c r="G39" s="14">
        <f>D39*100/R24</f>
        <v>27.390610360537295</v>
      </c>
      <c r="H39" s="14">
        <f>E39*100/R23</f>
        <v>16.759071014153371</v>
      </c>
      <c r="I39" s="63" t="s">
        <v>49</v>
      </c>
      <c r="J39" s="15"/>
      <c r="K39" s="15"/>
    </row>
    <row r="40" spans="1:14">
      <c r="C40" s="64" t="s">
        <v>58</v>
      </c>
      <c r="D40" s="3">
        <f>SUM(D46,D48)</f>
        <v>11882890.34722521</v>
      </c>
      <c r="E40" s="3">
        <f>SUM(E46,E48)</f>
        <v>14459080.451863583</v>
      </c>
      <c r="F40" s="3">
        <f>SUM(D40:E40)</f>
        <v>26341970.799088791</v>
      </c>
      <c r="G40" s="12"/>
      <c r="H40" s="65"/>
      <c r="I40" s="63" t="s">
        <v>49</v>
      </c>
      <c r="J40" s="15"/>
      <c r="K40" s="15"/>
    </row>
    <row r="41" spans="1:14">
      <c r="C41" s="64" t="s">
        <v>30</v>
      </c>
      <c r="D41" s="3">
        <f>SUM(D47,D48)</f>
        <v>10270155.390888399</v>
      </c>
      <c r="E41" s="3">
        <f>SUM(E47,E48)</f>
        <v>6146936.5245550452</v>
      </c>
      <c r="F41" s="3">
        <f>SUM(D41:E41)</f>
        <v>16417091.915443443</v>
      </c>
      <c r="G41" s="66"/>
      <c r="H41" s="17"/>
      <c r="I41" s="63" t="s">
        <v>49</v>
      </c>
      <c r="J41" s="15"/>
      <c r="K41" s="15"/>
    </row>
    <row r="42" spans="1:14">
      <c r="C42" s="16"/>
      <c r="D42" s="16"/>
      <c r="E42" s="16"/>
      <c r="F42" s="16"/>
      <c r="G42" s="16"/>
      <c r="H42" s="16"/>
      <c r="K42" s="5"/>
    </row>
    <row r="43" spans="1:14" ht="13.5" thickBot="1">
      <c r="J43" s="35"/>
      <c r="K43" s="35"/>
    </row>
    <row r="44" spans="1:14">
      <c r="C44" s="86" t="s">
        <v>50</v>
      </c>
      <c r="D44" s="87"/>
      <c r="E44" s="87"/>
      <c r="F44" s="87"/>
    </row>
    <row r="45" spans="1:14" ht="15">
      <c r="C45" s="36"/>
      <c r="D45" s="67" t="s">
        <v>51</v>
      </c>
      <c r="E45" s="67" t="s">
        <v>52</v>
      </c>
      <c r="F45" s="67" t="s">
        <v>2</v>
      </c>
      <c r="H45" s="5"/>
      <c r="K45" s="33"/>
      <c r="L45" s="68"/>
      <c r="M45" s="68"/>
      <c r="N45" s="68"/>
    </row>
    <row r="46" spans="1:14" ht="15">
      <c r="C46" s="16" t="s">
        <v>58</v>
      </c>
      <c r="D46" s="17">
        <v>3596191.958200661</v>
      </c>
      <c r="E46" s="17">
        <v>11903959.474476464</v>
      </c>
      <c r="F46" s="17">
        <v>15500151.432677126</v>
      </c>
      <c r="H46" s="5"/>
      <c r="K46" s="33"/>
      <c r="L46" s="68"/>
      <c r="M46" s="68"/>
      <c r="N46" s="68"/>
    </row>
    <row r="47" spans="1:14">
      <c r="C47" s="16" t="s">
        <v>30</v>
      </c>
      <c r="D47" s="17">
        <v>1983457.0018638503</v>
      </c>
      <c r="E47" s="17">
        <v>3591815.5471679252</v>
      </c>
      <c r="F47" s="17">
        <v>5575272.5490317754</v>
      </c>
      <c r="H47" s="5"/>
    </row>
    <row r="48" spans="1:14">
      <c r="C48" s="16" t="s">
        <v>59</v>
      </c>
      <c r="D48" s="17">
        <v>8286698.3890245482</v>
      </c>
      <c r="E48" s="17">
        <v>2555120.97738712</v>
      </c>
      <c r="F48" s="17">
        <v>10841819.366411667</v>
      </c>
    </row>
    <row r="49" spans="1:6" ht="13.5" thickBot="1">
      <c r="C49" s="69" t="s">
        <v>35</v>
      </c>
      <c r="D49" s="70">
        <v>13866347.34908906</v>
      </c>
      <c r="E49" s="70">
        <v>18050895.99903151</v>
      </c>
      <c r="F49" s="70">
        <v>31917243.348120566</v>
      </c>
    </row>
    <row r="51" spans="1:6">
      <c r="A51" s="37" t="s">
        <v>53</v>
      </c>
    </row>
  </sheetData>
  <mergeCells count="3">
    <mergeCell ref="A24:B24"/>
    <mergeCell ref="A34:K36"/>
    <mergeCell ref="C44:F44"/>
  </mergeCells>
  <printOptions horizontalCentered="1" verticalCentered="1"/>
  <pageMargins left="0.31496062992125984" right="0.31496062992125984" top="0.35433070866141736" bottom="0.19685039370078741" header="0" footer="0.11811023622047245"/>
  <pageSetup paperSize="8" scale="9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
  <sheetViews>
    <sheetView showGridLines="0" workbookViewId="0">
      <selection activeCell="B2" sqref="B2"/>
    </sheetView>
  </sheetViews>
  <sheetFormatPr baseColWidth="10" defaultRowHeight="15"/>
  <cols>
    <col min="1" max="1" width="20" bestFit="1" customWidth="1"/>
    <col min="2" max="2" width="19.5703125" bestFit="1" customWidth="1"/>
    <col min="3" max="3" width="13.5703125" bestFit="1" customWidth="1"/>
    <col min="4" max="4" width="16.7109375" bestFit="1" customWidth="1"/>
    <col min="5" max="5" width="12.7109375" bestFit="1" customWidth="1"/>
    <col min="6" max="6" width="16.42578125" bestFit="1" customWidth="1"/>
  </cols>
  <sheetData>
    <row r="1" spans="1:7" ht="15.75">
      <c r="A1" s="72"/>
      <c r="B1" s="73" t="s">
        <v>55</v>
      </c>
      <c r="C1" s="73" t="s">
        <v>27</v>
      </c>
      <c r="D1" s="73" t="s">
        <v>56</v>
      </c>
      <c r="E1" s="73" t="s">
        <v>28</v>
      </c>
      <c r="F1" s="73" t="s">
        <v>57</v>
      </c>
      <c r="G1" s="71"/>
    </row>
    <row r="2" spans="1:7" ht="15.75">
      <c r="A2" s="74" t="s">
        <v>54</v>
      </c>
      <c r="B2" s="75">
        <v>11882890.34722521</v>
      </c>
      <c r="C2" s="75">
        <v>23.472628462550194</v>
      </c>
      <c r="D2" s="75">
        <v>14459080.451863583</v>
      </c>
      <c r="E2" s="75">
        <v>13.424306256328773</v>
      </c>
      <c r="F2" s="76">
        <f>SUM(B2,D2)</f>
        <v>26341970.799088791</v>
      </c>
    </row>
    <row r="3" spans="1:7" ht="15.75">
      <c r="A3" s="77" t="s">
        <v>30</v>
      </c>
      <c r="B3" s="75">
        <v>10270155.390888399</v>
      </c>
      <c r="C3" s="75">
        <v>20.286944901353262</v>
      </c>
      <c r="D3" s="75">
        <v>6146936.5245550452</v>
      </c>
      <c r="E3" s="75">
        <v>5.7070267171246405</v>
      </c>
      <c r="F3" s="78">
        <f>SUM(B3,D3)</f>
        <v>16417091.915443443</v>
      </c>
    </row>
    <row r="4" spans="1:7" ht="15.75">
      <c r="A4" s="73" t="s">
        <v>29</v>
      </c>
      <c r="B4" s="79">
        <v>13866347.349089064</v>
      </c>
      <c r="C4" s="79">
        <v>27.390610360537295</v>
      </c>
      <c r="D4" s="79">
        <v>18050895.99903151</v>
      </c>
      <c r="E4" s="79">
        <v>16.759071014153371</v>
      </c>
      <c r="F4" s="80">
        <f>SUM(B4,D4)</f>
        <v>31917243.348120574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2023</vt:lpstr>
      <vt:lpstr>Tabla Resumen</vt:lpstr>
      <vt:lpstr>'2023'!Área_de_impresión</vt:lpstr>
    </vt:vector>
  </TitlesOfParts>
  <Company>MAPAMA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Sánchez López, Maria Luisa (Tragsatec)</dc:creator>
  <cp:lastModifiedBy>Juan Manuel Villares Muyo</cp:lastModifiedBy>
  <dcterms:created xsi:type="dcterms:W3CDTF">2024-01-23T11:16:32Z</dcterms:created>
  <dcterms:modified xsi:type="dcterms:W3CDTF">2024-01-24T13:18:14Z</dcterms:modified>
</cp:coreProperties>
</file>