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120" yWindow="135" windowWidth="16485" windowHeight="4500" tabRatio="599"/>
  </bookViews>
  <sheets>
    <sheet name="Instrucciones" sheetId="4" r:id="rId1"/>
    <sheet name="Diagrama de flujo" sheetId="19" r:id="rId2"/>
    <sheet name="Escenario de base " sheetId="2" r:id="rId3"/>
    <sheet name="Escenario de proyecto" sheetId="17" r:id="rId4"/>
    <sheet name="Resumen Emisiones" sheetId="6" r:id="rId5"/>
    <sheet name="Información combustibles" sheetId="5" state="hidden" r:id="rId6"/>
    <sheet name="Factores de emisión Pesados" sheetId="8" state="hidden" r:id="rId7"/>
    <sheet name="CAPÍTULOS NST" sheetId="14" state="hidden" r:id="rId8"/>
    <sheet name="GRUPOS NST" sheetId="15" state="hidden" r:id="rId9"/>
  </sheets>
  <definedNames>
    <definedName name="DOM_A">'Información combustibles'!#REF!</definedName>
    <definedName name="DOM_COMB">'Información combustibles'!$A$2:$A$6</definedName>
    <definedName name="DOM_MET">'Información combustibles'!#REF!</definedName>
    <definedName name="DOM_NOR">'Información combustibles'!#REF!</definedName>
    <definedName name="DOMINIO_ARTICULADOS">'Información combustibles'!#REF!</definedName>
    <definedName name="DOMINIO_RIGIDOS">'Información combustibles'!#REF!</definedName>
  </definedNames>
  <calcPr calcId="125725"/>
</workbook>
</file>

<file path=xl/calcChain.xml><?xml version="1.0" encoding="utf-8"?>
<calcChain xmlns="http://schemas.openxmlformats.org/spreadsheetml/2006/main">
  <c r="K5" i="2"/>
  <c r="P5"/>
  <c r="T5" s="1"/>
  <c r="F5" i="17"/>
  <c r="K5"/>
  <c r="F6"/>
  <c r="T6" s="1"/>
  <c r="F7"/>
  <c r="F8"/>
  <c r="T8" s="1"/>
  <c r="F9"/>
  <c r="F10"/>
  <c r="T10" s="1"/>
  <c r="F11"/>
  <c r="F12"/>
  <c r="T12" s="1"/>
  <c r="F13"/>
  <c r="F14"/>
  <c r="T14" s="1"/>
  <c r="F15"/>
  <c r="F16"/>
  <c r="T16" s="1"/>
  <c r="F17"/>
  <c r="F18"/>
  <c r="T18" s="1"/>
  <c r="F19"/>
  <c r="F20"/>
  <c r="T20" s="1"/>
  <c r="F21"/>
  <c r="F22"/>
  <c r="T22" s="1"/>
  <c r="F23"/>
  <c r="F24"/>
  <c r="T24" s="1"/>
  <c r="F25"/>
  <c r="F26"/>
  <c r="T26" s="1"/>
  <c r="F27"/>
  <c r="F28"/>
  <c r="T28" s="1"/>
  <c r="F29"/>
  <c r="F30"/>
  <c r="T30" s="1"/>
  <c r="F31"/>
  <c r="T31" s="1"/>
  <c r="F32"/>
  <c r="T32" s="1"/>
  <c r="F33"/>
  <c r="T33" s="1"/>
  <c r="F34"/>
  <c r="T34" s="1"/>
  <c r="F35"/>
  <c r="T35" s="1"/>
  <c r="F36"/>
  <c r="T36" s="1"/>
  <c r="F37"/>
  <c r="T37" s="1"/>
  <c r="F38"/>
  <c r="T38" s="1"/>
  <c r="F39"/>
  <c r="T39" s="1"/>
  <c r="F40"/>
  <c r="T40" s="1"/>
  <c r="F41"/>
  <c r="T41" s="1"/>
  <c r="F42"/>
  <c r="T42" s="1"/>
  <c r="F43"/>
  <c r="T43" s="1"/>
  <c r="F44"/>
  <c r="T44" s="1"/>
  <c r="F45"/>
  <c r="T45" s="1"/>
  <c r="F46"/>
  <c r="T46" s="1"/>
  <c r="F47"/>
  <c r="T47" s="1"/>
  <c r="F48"/>
  <c r="T48" s="1"/>
  <c r="F49"/>
  <c r="T49" s="1"/>
  <c r="F50"/>
  <c r="T50" s="1"/>
  <c r="F51"/>
  <c r="T51" s="1"/>
  <c r="F52"/>
  <c r="T52" s="1"/>
  <c r="F53"/>
  <c r="T53" s="1"/>
  <c r="F54"/>
  <c r="T54" s="1"/>
  <c r="F55"/>
  <c r="T55" s="1"/>
  <c r="F56"/>
  <c r="T56" s="1"/>
  <c r="F57"/>
  <c r="T57" s="1"/>
  <c r="F58"/>
  <c r="T58" s="1"/>
  <c r="F59"/>
  <c r="T59" s="1"/>
  <c r="F60"/>
  <c r="T60" s="1"/>
  <c r="F61"/>
  <c r="T61" s="1"/>
  <c r="F62"/>
  <c r="T62" s="1"/>
  <c r="F63"/>
  <c r="T63" s="1"/>
  <c r="F64"/>
  <c r="T64" s="1"/>
  <c r="F65"/>
  <c r="T65" s="1"/>
  <c r="F66"/>
  <c r="T66" s="1"/>
  <c r="F67"/>
  <c r="T67" s="1"/>
  <c r="F68"/>
  <c r="T68" s="1"/>
  <c r="F69"/>
  <c r="T69" s="1"/>
  <c r="F70"/>
  <c r="T70" s="1"/>
  <c r="F71"/>
  <c r="T71" s="1"/>
  <c r="F72"/>
  <c r="T72" s="1"/>
  <c r="F73"/>
  <c r="T73" s="1"/>
  <c r="F74"/>
  <c r="T74" s="1"/>
  <c r="F75"/>
  <c r="T75" s="1"/>
  <c r="F76"/>
  <c r="T76" s="1"/>
  <c r="F77"/>
  <c r="T77" s="1"/>
  <c r="F78"/>
  <c r="T78" s="1"/>
  <c r="F79"/>
  <c r="T79" s="1"/>
  <c r="F80"/>
  <c r="T80" s="1"/>
  <c r="F81"/>
  <c r="T81" s="1"/>
  <c r="F82"/>
  <c r="T82" s="1"/>
  <c r="F83"/>
  <c r="T83" s="1"/>
  <c r="F84"/>
  <c r="T84" s="1"/>
  <c r="F85"/>
  <c r="T85" s="1"/>
  <c r="F86"/>
  <c r="T86" s="1"/>
  <c r="F87"/>
  <c r="T87" s="1"/>
  <c r="F88"/>
  <c r="T88" s="1"/>
  <c r="F89"/>
  <c r="T89" s="1"/>
  <c r="F90"/>
  <c r="T90" s="1"/>
  <c r="F91"/>
  <c r="T91" s="1"/>
  <c r="F92"/>
  <c r="T92" s="1"/>
  <c r="F93"/>
  <c r="T93" s="1"/>
  <c r="F94"/>
  <c r="T94" s="1"/>
  <c r="F95"/>
  <c r="T95" s="1"/>
  <c r="F96"/>
  <c r="T96" s="1"/>
  <c r="F97"/>
  <c r="T97" s="1"/>
  <c r="F98"/>
  <c r="T98" s="1"/>
  <c r="F99"/>
  <c r="T99" s="1"/>
  <c r="G5"/>
  <c r="H5"/>
  <c r="I5"/>
  <c r="L5"/>
  <c r="M5"/>
  <c r="G6"/>
  <c r="H6"/>
  <c r="I6" s="1"/>
  <c r="L6"/>
  <c r="M6"/>
  <c r="G7"/>
  <c r="H7"/>
  <c r="L7"/>
  <c r="N7" s="1"/>
  <c r="M7"/>
  <c r="G8"/>
  <c r="H8"/>
  <c r="R8" s="1"/>
  <c r="L8"/>
  <c r="M8"/>
  <c r="N8"/>
  <c r="G9"/>
  <c r="Q9" s="1"/>
  <c r="H9"/>
  <c r="L9"/>
  <c r="M9"/>
  <c r="N9" s="1"/>
  <c r="G10"/>
  <c r="H10"/>
  <c r="I10" s="1"/>
  <c r="L10"/>
  <c r="M10"/>
  <c r="R10" s="1"/>
  <c r="G11"/>
  <c r="H11"/>
  <c r="L11"/>
  <c r="M11"/>
  <c r="G12"/>
  <c r="H12"/>
  <c r="L12"/>
  <c r="N12" s="1"/>
  <c r="M12"/>
  <c r="R12" s="1"/>
  <c r="G13"/>
  <c r="H13"/>
  <c r="I13"/>
  <c r="L13"/>
  <c r="M13"/>
  <c r="N13" s="1"/>
  <c r="G14"/>
  <c r="H14"/>
  <c r="I14" s="1"/>
  <c r="L14"/>
  <c r="M14"/>
  <c r="G15"/>
  <c r="H15"/>
  <c r="L15"/>
  <c r="M15"/>
  <c r="G16"/>
  <c r="H16"/>
  <c r="R16" s="1"/>
  <c r="L16"/>
  <c r="M16"/>
  <c r="N16"/>
  <c r="G17"/>
  <c r="Q17" s="1"/>
  <c r="H17"/>
  <c r="L17"/>
  <c r="M17"/>
  <c r="N17" s="1"/>
  <c r="G18"/>
  <c r="H18"/>
  <c r="L18"/>
  <c r="M18"/>
  <c r="R18" s="1"/>
  <c r="G19"/>
  <c r="I19" s="1"/>
  <c r="H19"/>
  <c r="L19"/>
  <c r="M19"/>
  <c r="G20"/>
  <c r="I20" s="1"/>
  <c r="H20"/>
  <c r="L20"/>
  <c r="N20" s="1"/>
  <c r="M20"/>
  <c r="R20" s="1"/>
  <c r="G21"/>
  <c r="H21"/>
  <c r="I21"/>
  <c r="L21"/>
  <c r="M21"/>
  <c r="G22"/>
  <c r="H22"/>
  <c r="I22" s="1"/>
  <c r="L22"/>
  <c r="N22" s="1"/>
  <c r="M22"/>
  <c r="G23"/>
  <c r="H23"/>
  <c r="L23"/>
  <c r="N23" s="1"/>
  <c r="M23"/>
  <c r="G24"/>
  <c r="H24"/>
  <c r="R24" s="1"/>
  <c r="L24"/>
  <c r="M24"/>
  <c r="N24"/>
  <c r="G25"/>
  <c r="Q25" s="1"/>
  <c r="H25"/>
  <c r="L25"/>
  <c r="M25"/>
  <c r="N25" s="1"/>
  <c r="G26"/>
  <c r="H26"/>
  <c r="L26"/>
  <c r="M26"/>
  <c r="R26" s="1"/>
  <c r="G27"/>
  <c r="I27" s="1"/>
  <c r="H27"/>
  <c r="L27"/>
  <c r="M27"/>
  <c r="G28"/>
  <c r="I28" s="1"/>
  <c r="H28"/>
  <c r="L28"/>
  <c r="N28" s="1"/>
  <c r="M28"/>
  <c r="R28" s="1"/>
  <c r="G29"/>
  <c r="H29"/>
  <c r="I29"/>
  <c r="L29"/>
  <c r="M29"/>
  <c r="G30"/>
  <c r="H30"/>
  <c r="I30" s="1"/>
  <c r="L30"/>
  <c r="N30" s="1"/>
  <c r="M30"/>
  <c r="G31"/>
  <c r="H31"/>
  <c r="L31"/>
  <c r="N31" s="1"/>
  <c r="M31"/>
  <c r="G32"/>
  <c r="H32"/>
  <c r="R32" s="1"/>
  <c r="L32"/>
  <c r="M32"/>
  <c r="N32"/>
  <c r="G33"/>
  <c r="Q33" s="1"/>
  <c r="H33"/>
  <c r="L33"/>
  <c r="M33"/>
  <c r="N33" s="1"/>
  <c r="G34"/>
  <c r="H34"/>
  <c r="L34"/>
  <c r="M34"/>
  <c r="R34" s="1"/>
  <c r="G35"/>
  <c r="I35" s="1"/>
  <c r="H35"/>
  <c r="L35"/>
  <c r="M35"/>
  <c r="G36"/>
  <c r="I36" s="1"/>
  <c r="H36"/>
  <c r="L36"/>
  <c r="N36" s="1"/>
  <c r="M36"/>
  <c r="R36" s="1"/>
  <c r="G37"/>
  <c r="H37"/>
  <c r="I37"/>
  <c r="L37"/>
  <c r="M37"/>
  <c r="G38"/>
  <c r="H38"/>
  <c r="I38" s="1"/>
  <c r="L38"/>
  <c r="N38" s="1"/>
  <c r="M38"/>
  <c r="G39"/>
  <c r="H39"/>
  <c r="L39"/>
  <c r="N39" s="1"/>
  <c r="M39"/>
  <c r="G40"/>
  <c r="H40"/>
  <c r="R40" s="1"/>
  <c r="L40"/>
  <c r="M40"/>
  <c r="N40"/>
  <c r="G41"/>
  <c r="Q41" s="1"/>
  <c r="H41"/>
  <c r="L41"/>
  <c r="M41"/>
  <c r="N41" s="1"/>
  <c r="G42"/>
  <c r="H42"/>
  <c r="L42"/>
  <c r="M42"/>
  <c r="R42" s="1"/>
  <c r="G43"/>
  <c r="I43" s="1"/>
  <c r="H43"/>
  <c r="L43"/>
  <c r="M43"/>
  <c r="G44"/>
  <c r="I44" s="1"/>
  <c r="H44"/>
  <c r="L44"/>
  <c r="N44" s="1"/>
  <c r="M44"/>
  <c r="R44" s="1"/>
  <c r="G45"/>
  <c r="H45"/>
  <c r="I45"/>
  <c r="L45"/>
  <c r="M45"/>
  <c r="G46"/>
  <c r="H46"/>
  <c r="I46" s="1"/>
  <c r="L46"/>
  <c r="N46" s="1"/>
  <c r="M46"/>
  <c r="G47"/>
  <c r="H47"/>
  <c r="L47"/>
  <c r="N47" s="1"/>
  <c r="M47"/>
  <c r="G48"/>
  <c r="H48"/>
  <c r="R48" s="1"/>
  <c r="L48"/>
  <c r="N48" s="1"/>
  <c r="M48"/>
  <c r="G49"/>
  <c r="Q49" s="1"/>
  <c r="H49"/>
  <c r="L49"/>
  <c r="M49"/>
  <c r="N49" s="1"/>
  <c r="G50"/>
  <c r="H50"/>
  <c r="L50"/>
  <c r="M50"/>
  <c r="R50" s="1"/>
  <c r="G51"/>
  <c r="I51" s="1"/>
  <c r="H51"/>
  <c r="L51"/>
  <c r="M51"/>
  <c r="G52"/>
  <c r="I52" s="1"/>
  <c r="H52"/>
  <c r="L52"/>
  <c r="N52" s="1"/>
  <c r="M52"/>
  <c r="R52" s="1"/>
  <c r="G53"/>
  <c r="H53"/>
  <c r="I53"/>
  <c r="L53"/>
  <c r="M53"/>
  <c r="G54"/>
  <c r="H54"/>
  <c r="I54" s="1"/>
  <c r="L54"/>
  <c r="N54" s="1"/>
  <c r="M54"/>
  <c r="G55"/>
  <c r="H55"/>
  <c r="L55"/>
  <c r="M55"/>
  <c r="G56"/>
  <c r="H56"/>
  <c r="I56" s="1"/>
  <c r="L56"/>
  <c r="N56" s="1"/>
  <c r="M56"/>
  <c r="G57"/>
  <c r="Q57" s="1"/>
  <c r="H57"/>
  <c r="L57"/>
  <c r="M57"/>
  <c r="N57" s="1"/>
  <c r="G58"/>
  <c r="H58"/>
  <c r="L58"/>
  <c r="M58"/>
  <c r="R58" s="1"/>
  <c r="G59"/>
  <c r="I59" s="1"/>
  <c r="H59"/>
  <c r="L59"/>
  <c r="M59"/>
  <c r="N59" s="1"/>
  <c r="G60"/>
  <c r="I60" s="1"/>
  <c r="H60"/>
  <c r="L60"/>
  <c r="M60"/>
  <c r="R60" s="1"/>
  <c r="G61"/>
  <c r="H61"/>
  <c r="I61"/>
  <c r="L61"/>
  <c r="M61"/>
  <c r="G62"/>
  <c r="H62"/>
  <c r="I62" s="1"/>
  <c r="L62"/>
  <c r="N62" s="1"/>
  <c r="M62"/>
  <c r="G63"/>
  <c r="H63"/>
  <c r="L63"/>
  <c r="M63"/>
  <c r="G64"/>
  <c r="H64"/>
  <c r="R64" s="1"/>
  <c r="L64"/>
  <c r="N64" s="1"/>
  <c r="M64"/>
  <c r="G65"/>
  <c r="Q65" s="1"/>
  <c r="H65"/>
  <c r="L65"/>
  <c r="M65"/>
  <c r="N65" s="1"/>
  <c r="G66"/>
  <c r="H66"/>
  <c r="L66"/>
  <c r="M66"/>
  <c r="R66" s="1"/>
  <c r="G67"/>
  <c r="I67" s="1"/>
  <c r="H67"/>
  <c r="L67"/>
  <c r="M67"/>
  <c r="G68"/>
  <c r="I68" s="1"/>
  <c r="H68"/>
  <c r="L68"/>
  <c r="M68"/>
  <c r="R68" s="1"/>
  <c r="G69"/>
  <c r="H69"/>
  <c r="I69"/>
  <c r="L69"/>
  <c r="M69"/>
  <c r="G70"/>
  <c r="H70"/>
  <c r="I70" s="1"/>
  <c r="L70"/>
  <c r="N70" s="1"/>
  <c r="M70"/>
  <c r="G71"/>
  <c r="H71"/>
  <c r="L71"/>
  <c r="M71"/>
  <c r="G72"/>
  <c r="H72"/>
  <c r="I72" s="1"/>
  <c r="L72"/>
  <c r="N72" s="1"/>
  <c r="M72"/>
  <c r="G73"/>
  <c r="Q73" s="1"/>
  <c r="H73"/>
  <c r="L73"/>
  <c r="M73"/>
  <c r="N73" s="1"/>
  <c r="G74"/>
  <c r="I74" s="1"/>
  <c r="H74"/>
  <c r="L74"/>
  <c r="M74"/>
  <c r="R74" s="1"/>
  <c r="G75"/>
  <c r="I75" s="1"/>
  <c r="H75"/>
  <c r="L75"/>
  <c r="M75"/>
  <c r="N75" s="1"/>
  <c r="G76"/>
  <c r="I76" s="1"/>
  <c r="H76"/>
  <c r="L76"/>
  <c r="M76"/>
  <c r="R76" s="1"/>
  <c r="G77"/>
  <c r="H77"/>
  <c r="I77"/>
  <c r="L77"/>
  <c r="M77"/>
  <c r="G78"/>
  <c r="H78"/>
  <c r="I78" s="1"/>
  <c r="L78"/>
  <c r="N78" s="1"/>
  <c r="M78"/>
  <c r="G79"/>
  <c r="H79"/>
  <c r="L79"/>
  <c r="N79" s="1"/>
  <c r="M79"/>
  <c r="G80"/>
  <c r="H80"/>
  <c r="R80" s="1"/>
  <c r="L80"/>
  <c r="N80" s="1"/>
  <c r="M80"/>
  <c r="G81"/>
  <c r="Q81" s="1"/>
  <c r="H81"/>
  <c r="L81"/>
  <c r="M81"/>
  <c r="N81" s="1"/>
  <c r="G82"/>
  <c r="H82"/>
  <c r="L82"/>
  <c r="M82"/>
  <c r="R82" s="1"/>
  <c r="G83"/>
  <c r="I83" s="1"/>
  <c r="H83"/>
  <c r="L83"/>
  <c r="M83"/>
  <c r="G84"/>
  <c r="I84" s="1"/>
  <c r="H84"/>
  <c r="L84"/>
  <c r="M84"/>
  <c r="R84" s="1"/>
  <c r="G85"/>
  <c r="H85"/>
  <c r="I85"/>
  <c r="L85"/>
  <c r="M85"/>
  <c r="G86"/>
  <c r="H86"/>
  <c r="I86" s="1"/>
  <c r="L86"/>
  <c r="N86" s="1"/>
  <c r="M86"/>
  <c r="G87"/>
  <c r="H87"/>
  <c r="L87"/>
  <c r="N87" s="1"/>
  <c r="M87"/>
  <c r="G88"/>
  <c r="H88"/>
  <c r="R88" s="1"/>
  <c r="L88"/>
  <c r="N88" s="1"/>
  <c r="M88"/>
  <c r="G89"/>
  <c r="Q89" s="1"/>
  <c r="H89"/>
  <c r="L89"/>
  <c r="M89"/>
  <c r="N89" s="1"/>
  <c r="G90"/>
  <c r="H90"/>
  <c r="L90"/>
  <c r="M90"/>
  <c r="R90" s="1"/>
  <c r="G91"/>
  <c r="I91" s="1"/>
  <c r="H91"/>
  <c r="L91"/>
  <c r="M91"/>
  <c r="R91" s="1"/>
  <c r="G92"/>
  <c r="I92" s="1"/>
  <c r="H92"/>
  <c r="L92"/>
  <c r="M92"/>
  <c r="N92" s="1"/>
  <c r="G93"/>
  <c r="H93"/>
  <c r="I93"/>
  <c r="L93"/>
  <c r="M93"/>
  <c r="G94"/>
  <c r="H94"/>
  <c r="I94" s="1"/>
  <c r="L94"/>
  <c r="N94" s="1"/>
  <c r="M94"/>
  <c r="G95"/>
  <c r="H95"/>
  <c r="R95" s="1"/>
  <c r="L95"/>
  <c r="N95" s="1"/>
  <c r="M95"/>
  <c r="G96"/>
  <c r="H96"/>
  <c r="R96" s="1"/>
  <c r="L96"/>
  <c r="N96" s="1"/>
  <c r="M96"/>
  <c r="G97"/>
  <c r="I97" s="1"/>
  <c r="H97"/>
  <c r="L97"/>
  <c r="M97"/>
  <c r="N97" s="1"/>
  <c r="G98"/>
  <c r="H98"/>
  <c r="L98"/>
  <c r="M98"/>
  <c r="R98" s="1"/>
  <c r="G99"/>
  <c r="I99" s="1"/>
  <c r="H99"/>
  <c r="L99"/>
  <c r="M99"/>
  <c r="R99" s="1"/>
  <c r="Q7"/>
  <c r="R7"/>
  <c r="Q8"/>
  <c r="R9"/>
  <c r="Q11"/>
  <c r="R11"/>
  <c r="Q12"/>
  <c r="Q13"/>
  <c r="R13"/>
  <c r="Q15"/>
  <c r="R15"/>
  <c r="Q16"/>
  <c r="R17"/>
  <c r="Q19"/>
  <c r="R19"/>
  <c r="Q20"/>
  <c r="Q21"/>
  <c r="R21"/>
  <c r="Q23"/>
  <c r="R23"/>
  <c r="Q24"/>
  <c r="R25"/>
  <c r="Q27"/>
  <c r="R27"/>
  <c r="Q28"/>
  <c r="Q29"/>
  <c r="R29"/>
  <c r="Q31"/>
  <c r="R31"/>
  <c r="Q32"/>
  <c r="R33"/>
  <c r="Q35"/>
  <c r="R35"/>
  <c r="Q36"/>
  <c r="Q37"/>
  <c r="R37"/>
  <c r="Q39"/>
  <c r="R39"/>
  <c r="Q40"/>
  <c r="R41"/>
  <c r="Q43"/>
  <c r="R43"/>
  <c r="Q44"/>
  <c r="Q45"/>
  <c r="R45"/>
  <c r="Q47"/>
  <c r="R47"/>
  <c r="Q48"/>
  <c r="R49"/>
  <c r="Q51"/>
  <c r="R51"/>
  <c r="Q52"/>
  <c r="Q53"/>
  <c r="R53"/>
  <c r="Q55"/>
  <c r="R55"/>
  <c r="Q56"/>
  <c r="R57"/>
  <c r="Q59"/>
  <c r="R59"/>
  <c r="Q60"/>
  <c r="Q61"/>
  <c r="R61"/>
  <c r="Q63"/>
  <c r="R63"/>
  <c r="Q64"/>
  <c r="R65"/>
  <c r="Q67"/>
  <c r="R67"/>
  <c r="Q68"/>
  <c r="Q69"/>
  <c r="R69"/>
  <c r="Q71"/>
  <c r="R71"/>
  <c r="Q72"/>
  <c r="R73"/>
  <c r="Q75"/>
  <c r="R75"/>
  <c r="Q76"/>
  <c r="Q77"/>
  <c r="R77"/>
  <c r="Q79"/>
  <c r="R79"/>
  <c r="Q80"/>
  <c r="R81"/>
  <c r="Q83"/>
  <c r="R83"/>
  <c r="Q84"/>
  <c r="Q85"/>
  <c r="R85"/>
  <c r="Q87"/>
  <c r="R87"/>
  <c r="Q88"/>
  <c r="R89"/>
  <c r="Q92"/>
  <c r="Q93"/>
  <c r="R93"/>
  <c r="R94"/>
  <c r="Q96"/>
  <c r="Q97"/>
  <c r="R5"/>
  <c r="Q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5"/>
  <c r="P5"/>
  <c r="T5" s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K6"/>
  <c r="K7"/>
  <c r="T7" s="1"/>
  <c r="K8"/>
  <c r="K9"/>
  <c r="T9" s="1"/>
  <c r="K10"/>
  <c r="K11"/>
  <c r="T11" s="1"/>
  <c r="K12"/>
  <c r="K13"/>
  <c r="T13" s="1"/>
  <c r="K14"/>
  <c r="K15"/>
  <c r="T15" s="1"/>
  <c r="K16"/>
  <c r="K17"/>
  <c r="T17" s="1"/>
  <c r="K18"/>
  <c r="K19"/>
  <c r="T19" s="1"/>
  <c r="K20"/>
  <c r="K21"/>
  <c r="T21" s="1"/>
  <c r="K22"/>
  <c r="K23"/>
  <c r="T23" s="1"/>
  <c r="K24"/>
  <c r="K25"/>
  <c r="T25" s="1"/>
  <c r="K26"/>
  <c r="K27"/>
  <c r="T27" s="1"/>
  <c r="K28"/>
  <c r="K29"/>
  <c r="T29" s="1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P6" i="2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K6"/>
  <c r="K7"/>
  <c r="T7" s="1"/>
  <c r="K8"/>
  <c r="K9"/>
  <c r="K10"/>
  <c r="K11"/>
  <c r="T11" s="1"/>
  <c r="K12"/>
  <c r="K13"/>
  <c r="K14"/>
  <c r="K15"/>
  <c r="T15" s="1"/>
  <c r="K16"/>
  <c r="K17"/>
  <c r="K18"/>
  <c r="K19"/>
  <c r="T19" s="1"/>
  <c r="K20"/>
  <c r="K21"/>
  <c r="K22"/>
  <c r="K23"/>
  <c r="T23" s="1"/>
  <c r="K24"/>
  <c r="K25"/>
  <c r="K26"/>
  <c r="K27"/>
  <c r="T27" s="1"/>
  <c r="K28"/>
  <c r="K29"/>
  <c r="K30"/>
  <c r="K31"/>
  <c r="T31" s="1"/>
  <c r="K32"/>
  <c r="K33"/>
  <c r="K34"/>
  <c r="K35"/>
  <c r="T35" s="1"/>
  <c r="K36"/>
  <c r="K37"/>
  <c r="K38"/>
  <c r="K39"/>
  <c r="T39" s="1"/>
  <c r="K40"/>
  <c r="K41"/>
  <c r="K42"/>
  <c r="K43"/>
  <c r="T43" s="1"/>
  <c r="K44"/>
  <c r="K45"/>
  <c r="K46"/>
  <c r="K47"/>
  <c r="T47" s="1"/>
  <c r="K48"/>
  <c r="K49"/>
  <c r="K50"/>
  <c r="K51"/>
  <c r="T51" s="1"/>
  <c r="K52"/>
  <c r="K53"/>
  <c r="K54"/>
  <c r="K55"/>
  <c r="T55" s="1"/>
  <c r="K56"/>
  <c r="K57"/>
  <c r="K58"/>
  <c r="K59"/>
  <c r="T59" s="1"/>
  <c r="K60"/>
  <c r="K61"/>
  <c r="K62"/>
  <c r="K63"/>
  <c r="T63" s="1"/>
  <c r="K64"/>
  <c r="K65"/>
  <c r="K66"/>
  <c r="K67"/>
  <c r="T67" s="1"/>
  <c r="K68"/>
  <c r="K69"/>
  <c r="K70"/>
  <c r="K71"/>
  <c r="T71" s="1"/>
  <c r="K72"/>
  <c r="K73"/>
  <c r="K74"/>
  <c r="K75"/>
  <c r="T75" s="1"/>
  <c r="K76"/>
  <c r="K77"/>
  <c r="K78"/>
  <c r="K79"/>
  <c r="T79" s="1"/>
  <c r="K80"/>
  <c r="K81"/>
  <c r="K82"/>
  <c r="K83"/>
  <c r="T83" s="1"/>
  <c r="K84"/>
  <c r="K85"/>
  <c r="K86"/>
  <c r="K87"/>
  <c r="T87" s="1"/>
  <c r="K88"/>
  <c r="K89"/>
  <c r="K90"/>
  <c r="K91"/>
  <c r="T91" s="1"/>
  <c r="K92"/>
  <c r="K93"/>
  <c r="K94"/>
  <c r="K95"/>
  <c r="T95" s="1"/>
  <c r="K96"/>
  <c r="K97"/>
  <c r="T97" s="1"/>
  <c r="K98"/>
  <c r="K99"/>
  <c r="T99" s="1"/>
  <c r="I96"/>
  <c r="I97"/>
  <c r="I98"/>
  <c r="I99"/>
  <c r="S99" s="1"/>
  <c r="T6"/>
  <c r="T8"/>
  <c r="T96"/>
  <c r="T98"/>
  <c r="T9"/>
  <c r="T10"/>
  <c r="T12"/>
  <c r="T13"/>
  <c r="T14"/>
  <c r="T16"/>
  <c r="T17"/>
  <c r="T18"/>
  <c r="T20"/>
  <c r="T21"/>
  <c r="T22"/>
  <c r="T24"/>
  <c r="T25"/>
  <c r="T26"/>
  <c r="T28"/>
  <c r="T29"/>
  <c r="T30"/>
  <c r="T32"/>
  <c r="T33"/>
  <c r="T34"/>
  <c r="T36"/>
  <c r="T37"/>
  <c r="T38"/>
  <c r="T40"/>
  <c r="T41"/>
  <c r="T42"/>
  <c r="T44"/>
  <c r="T45"/>
  <c r="T46"/>
  <c r="T48"/>
  <c r="T49"/>
  <c r="T50"/>
  <c r="T52"/>
  <c r="T53"/>
  <c r="T54"/>
  <c r="T56"/>
  <c r="T57"/>
  <c r="T58"/>
  <c r="T60"/>
  <c r="T61"/>
  <c r="T62"/>
  <c r="T64"/>
  <c r="T65"/>
  <c r="T66"/>
  <c r="T68"/>
  <c r="T69"/>
  <c r="T70"/>
  <c r="T72"/>
  <c r="T73"/>
  <c r="T74"/>
  <c r="T76"/>
  <c r="T77"/>
  <c r="T78"/>
  <c r="T80"/>
  <c r="T81"/>
  <c r="T82"/>
  <c r="T84"/>
  <c r="T85"/>
  <c r="T86"/>
  <c r="T88"/>
  <c r="T89"/>
  <c r="T90"/>
  <c r="T92"/>
  <c r="T93"/>
  <c r="T94"/>
  <c r="I8"/>
  <c r="S8" s="1"/>
  <c r="N8"/>
  <c r="I7"/>
  <c r="N7"/>
  <c r="S7"/>
  <c r="I6"/>
  <c r="N6"/>
  <c r="S6"/>
  <c r="I5"/>
  <c r="S5" s="1"/>
  <c r="N5"/>
  <c r="N96"/>
  <c r="S96"/>
  <c r="N97"/>
  <c r="S97"/>
  <c r="N98"/>
  <c r="S98"/>
  <c r="N99"/>
  <c r="I9"/>
  <c r="S9" s="1"/>
  <c r="N9"/>
  <c r="I10"/>
  <c r="N10"/>
  <c r="S10"/>
  <c r="I11"/>
  <c r="N11"/>
  <c r="S11" s="1"/>
  <c r="I12"/>
  <c r="S12" s="1"/>
  <c r="N12"/>
  <c r="I13"/>
  <c r="S13" s="1"/>
  <c r="N13"/>
  <c r="I14"/>
  <c r="N14"/>
  <c r="S14"/>
  <c r="I15"/>
  <c r="N15"/>
  <c r="S15" s="1"/>
  <c r="I16"/>
  <c r="S16" s="1"/>
  <c r="N16"/>
  <c r="I17"/>
  <c r="S17" s="1"/>
  <c r="N17"/>
  <c r="I18"/>
  <c r="N18"/>
  <c r="S18"/>
  <c r="I19"/>
  <c r="N19"/>
  <c r="S19" s="1"/>
  <c r="I20"/>
  <c r="S20" s="1"/>
  <c r="N20"/>
  <c r="I21"/>
  <c r="S21" s="1"/>
  <c r="N21"/>
  <c r="I22"/>
  <c r="N22"/>
  <c r="S22"/>
  <c r="I23"/>
  <c r="N23"/>
  <c r="S23" s="1"/>
  <c r="I24"/>
  <c r="S24" s="1"/>
  <c r="N24"/>
  <c r="I25"/>
  <c r="S25" s="1"/>
  <c r="N25"/>
  <c r="I26"/>
  <c r="N26"/>
  <c r="S26"/>
  <c r="I27"/>
  <c r="N27"/>
  <c r="S27" s="1"/>
  <c r="I28"/>
  <c r="S28" s="1"/>
  <c r="N28"/>
  <c r="I29"/>
  <c r="S29" s="1"/>
  <c r="N29"/>
  <c r="I30"/>
  <c r="N30"/>
  <c r="S30"/>
  <c r="I31"/>
  <c r="N31"/>
  <c r="S31" s="1"/>
  <c r="I32"/>
  <c r="S32" s="1"/>
  <c r="N32"/>
  <c r="I33"/>
  <c r="S33" s="1"/>
  <c r="N33"/>
  <c r="I34"/>
  <c r="N34"/>
  <c r="S34"/>
  <c r="I35"/>
  <c r="N35"/>
  <c r="S35" s="1"/>
  <c r="I36"/>
  <c r="S36" s="1"/>
  <c r="N36"/>
  <c r="I37"/>
  <c r="S37" s="1"/>
  <c r="N37"/>
  <c r="I38"/>
  <c r="N38"/>
  <c r="S38"/>
  <c r="I39"/>
  <c r="N39"/>
  <c r="S39" s="1"/>
  <c r="I40"/>
  <c r="S40" s="1"/>
  <c r="N40"/>
  <c r="I41"/>
  <c r="S41" s="1"/>
  <c r="N41"/>
  <c r="I42"/>
  <c r="N42"/>
  <c r="S42"/>
  <c r="I43"/>
  <c r="N43"/>
  <c r="S43" s="1"/>
  <c r="I44"/>
  <c r="S44" s="1"/>
  <c r="N44"/>
  <c r="I45"/>
  <c r="S45" s="1"/>
  <c r="N45"/>
  <c r="I46"/>
  <c r="N46"/>
  <c r="S46"/>
  <c r="I47"/>
  <c r="N47"/>
  <c r="S47" s="1"/>
  <c r="I48"/>
  <c r="S48" s="1"/>
  <c r="N48"/>
  <c r="I49"/>
  <c r="S49" s="1"/>
  <c r="N49"/>
  <c r="I50"/>
  <c r="N50"/>
  <c r="S50"/>
  <c r="I51"/>
  <c r="N51"/>
  <c r="S51" s="1"/>
  <c r="I52"/>
  <c r="S52" s="1"/>
  <c r="N52"/>
  <c r="I53"/>
  <c r="S53" s="1"/>
  <c r="N53"/>
  <c r="I54"/>
  <c r="N54"/>
  <c r="S54"/>
  <c r="I55"/>
  <c r="N55"/>
  <c r="S55" s="1"/>
  <c r="I56"/>
  <c r="S56" s="1"/>
  <c r="N56"/>
  <c r="I57"/>
  <c r="S57" s="1"/>
  <c r="N57"/>
  <c r="I58"/>
  <c r="N58"/>
  <c r="S58"/>
  <c r="I59"/>
  <c r="N59"/>
  <c r="S59" s="1"/>
  <c r="I60"/>
  <c r="S60" s="1"/>
  <c r="N60"/>
  <c r="I61"/>
  <c r="S61" s="1"/>
  <c r="N61"/>
  <c r="I62"/>
  <c r="N62"/>
  <c r="S62"/>
  <c r="I63"/>
  <c r="N63"/>
  <c r="S63"/>
  <c r="I64"/>
  <c r="S64" s="1"/>
  <c r="N64"/>
  <c r="I65"/>
  <c r="S65" s="1"/>
  <c r="N65"/>
  <c r="I66"/>
  <c r="N66"/>
  <c r="S66"/>
  <c r="I67"/>
  <c r="N67"/>
  <c r="S67"/>
  <c r="I68"/>
  <c r="S68" s="1"/>
  <c r="N68"/>
  <c r="I69"/>
  <c r="S69" s="1"/>
  <c r="N69"/>
  <c r="I70"/>
  <c r="N70"/>
  <c r="S70"/>
  <c r="I71"/>
  <c r="N71"/>
  <c r="S71"/>
  <c r="I72"/>
  <c r="S72" s="1"/>
  <c r="N72"/>
  <c r="I73"/>
  <c r="S73" s="1"/>
  <c r="N73"/>
  <c r="I74"/>
  <c r="N74"/>
  <c r="S74"/>
  <c r="I75"/>
  <c r="N75"/>
  <c r="S75"/>
  <c r="I76"/>
  <c r="S76" s="1"/>
  <c r="N76"/>
  <c r="I77"/>
  <c r="S77" s="1"/>
  <c r="N77"/>
  <c r="I78"/>
  <c r="N78"/>
  <c r="S78"/>
  <c r="I79"/>
  <c r="N79"/>
  <c r="S79"/>
  <c r="I80"/>
  <c r="S80" s="1"/>
  <c r="N80"/>
  <c r="I81"/>
  <c r="S81" s="1"/>
  <c r="N81"/>
  <c r="I82"/>
  <c r="N82"/>
  <c r="S82"/>
  <c r="I83"/>
  <c r="N83"/>
  <c r="S83"/>
  <c r="I84"/>
  <c r="S84" s="1"/>
  <c r="N84"/>
  <c r="I85"/>
  <c r="S85" s="1"/>
  <c r="N85"/>
  <c r="I86"/>
  <c r="N86"/>
  <c r="S86"/>
  <c r="I87"/>
  <c r="N87"/>
  <c r="S87"/>
  <c r="I88"/>
  <c r="S88" s="1"/>
  <c r="N88"/>
  <c r="I89"/>
  <c r="S89" s="1"/>
  <c r="N89"/>
  <c r="I90"/>
  <c r="N90"/>
  <c r="S90"/>
  <c r="I91"/>
  <c r="N91"/>
  <c r="S91"/>
  <c r="I92"/>
  <c r="S92" s="1"/>
  <c r="N92"/>
  <c r="I93"/>
  <c r="S93" s="1"/>
  <c r="N93"/>
  <c r="I94"/>
  <c r="N94"/>
  <c r="S94"/>
  <c r="I95"/>
  <c r="N95"/>
  <c r="S95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K127" i="8"/>
  <c r="K190"/>
  <c r="K158"/>
  <c r="K142"/>
  <c r="K150"/>
  <c r="K146"/>
  <c r="K144"/>
  <c r="K143"/>
  <c r="K145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8"/>
  <c r="K129"/>
  <c r="K130"/>
  <c r="K131"/>
  <c r="K132"/>
  <c r="K133"/>
  <c r="K134"/>
  <c r="K135"/>
  <c r="K136"/>
  <c r="K137"/>
  <c r="K138"/>
  <c r="K139"/>
  <c r="K140"/>
  <c r="K141"/>
  <c r="K147"/>
  <c r="K148"/>
  <c r="K149"/>
  <c r="K151"/>
  <c r="K152"/>
  <c r="K153"/>
  <c r="K154"/>
  <c r="K155"/>
  <c r="K156"/>
  <c r="K157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"/>
  <c r="H3" i="1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2"/>
  <c r="S72" i="17" l="1"/>
  <c r="S56"/>
  <c r="R97"/>
  <c r="R92"/>
  <c r="Q90"/>
  <c r="Q86"/>
  <c r="Q82"/>
  <c r="Q78"/>
  <c r="Q74"/>
  <c r="Q70"/>
  <c r="Q66"/>
  <c r="Q62"/>
  <c r="Q58"/>
  <c r="Q54"/>
  <c r="Q50"/>
  <c r="Q46"/>
  <c r="Q42"/>
  <c r="Q38"/>
  <c r="Q34"/>
  <c r="Q30"/>
  <c r="Q26"/>
  <c r="Q22"/>
  <c r="Q18"/>
  <c r="Q14"/>
  <c r="Q10"/>
  <c r="Q6"/>
  <c r="S92"/>
  <c r="N84"/>
  <c r="S84"/>
  <c r="N76"/>
  <c r="S76" s="1"/>
  <c r="S75"/>
  <c r="N68"/>
  <c r="S68" s="1"/>
  <c r="N60"/>
  <c r="S60" s="1"/>
  <c r="S59"/>
  <c r="S52"/>
  <c r="S44"/>
  <c r="S36"/>
  <c r="S28"/>
  <c r="S20"/>
  <c r="N15"/>
  <c r="N14"/>
  <c r="I12"/>
  <c r="S12" s="1"/>
  <c r="I11"/>
  <c r="N6"/>
  <c r="S65"/>
  <c r="R86"/>
  <c r="R78"/>
  <c r="R72"/>
  <c r="R70"/>
  <c r="R62"/>
  <c r="R56"/>
  <c r="R54"/>
  <c r="R46"/>
  <c r="R38"/>
  <c r="R30"/>
  <c r="R22"/>
  <c r="R14"/>
  <c r="R6"/>
  <c r="I98"/>
  <c r="N93"/>
  <c r="S93" s="1"/>
  <c r="I90"/>
  <c r="I89"/>
  <c r="S89" s="1"/>
  <c r="N85"/>
  <c r="S85" s="1"/>
  <c r="I82"/>
  <c r="I81"/>
  <c r="S81" s="1"/>
  <c r="N77"/>
  <c r="S77" s="1"/>
  <c r="I73"/>
  <c r="N71"/>
  <c r="N69"/>
  <c r="S69" s="1"/>
  <c r="I66"/>
  <c r="I65"/>
  <c r="N63"/>
  <c r="N61"/>
  <c r="S61" s="1"/>
  <c r="I58"/>
  <c r="I57"/>
  <c r="S57" s="1"/>
  <c r="N55"/>
  <c r="N53"/>
  <c r="S53" s="1"/>
  <c r="I50"/>
  <c r="I49"/>
  <c r="S49" s="1"/>
  <c r="N45"/>
  <c r="S45" s="1"/>
  <c r="I42"/>
  <c r="I41"/>
  <c r="S41" s="1"/>
  <c r="N37"/>
  <c r="S37" s="1"/>
  <c r="I34"/>
  <c r="I33"/>
  <c r="S33" s="1"/>
  <c r="N29"/>
  <c r="S29" s="1"/>
  <c r="I26"/>
  <c r="I25"/>
  <c r="S25" s="1"/>
  <c r="N21"/>
  <c r="S21" s="1"/>
  <c r="I18"/>
  <c r="I17"/>
  <c r="S17" s="1"/>
  <c r="S13"/>
  <c r="I9"/>
  <c r="N5"/>
  <c r="S5" s="1"/>
  <c r="S97"/>
  <c r="S73"/>
  <c r="S9"/>
  <c r="N99"/>
  <c r="S99" s="1"/>
  <c r="N98"/>
  <c r="I96"/>
  <c r="S96" s="1"/>
  <c r="I95"/>
  <c r="N91"/>
  <c r="S91" s="1"/>
  <c r="N90"/>
  <c r="I88"/>
  <c r="S88" s="1"/>
  <c r="I87"/>
  <c r="N83"/>
  <c r="S83" s="1"/>
  <c r="N82"/>
  <c r="I80"/>
  <c r="S80" s="1"/>
  <c r="I79"/>
  <c r="N74"/>
  <c r="S74" s="1"/>
  <c r="I71"/>
  <c r="N67"/>
  <c r="S67" s="1"/>
  <c r="N66"/>
  <c r="I64"/>
  <c r="S64" s="1"/>
  <c r="I63"/>
  <c r="N58"/>
  <c r="I55"/>
  <c r="N51"/>
  <c r="S51" s="1"/>
  <c r="N50"/>
  <c r="I48"/>
  <c r="S48" s="1"/>
  <c r="I47"/>
  <c r="N43"/>
  <c r="S43" s="1"/>
  <c r="N42"/>
  <c r="I40"/>
  <c r="S40" s="1"/>
  <c r="I39"/>
  <c r="N35"/>
  <c r="S35" s="1"/>
  <c r="N34"/>
  <c r="I32"/>
  <c r="S32" s="1"/>
  <c r="I31"/>
  <c r="N27"/>
  <c r="S27" s="1"/>
  <c r="N26"/>
  <c r="I24"/>
  <c r="S24" s="1"/>
  <c r="I23"/>
  <c r="N19"/>
  <c r="S19" s="1"/>
  <c r="N18"/>
  <c r="I16"/>
  <c r="S16" s="1"/>
  <c r="I15"/>
  <c r="N11"/>
  <c r="N10"/>
  <c r="S10" s="1"/>
  <c r="I8"/>
  <c r="S8" s="1"/>
  <c r="I7"/>
  <c r="S104"/>
  <c r="E8" i="6" s="1"/>
  <c r="E13" s="1"/>
  <c r="S94" i="17"/>
  <c r="S86"/>
  <c r="S78"/>
  <c r="S70"/>
  <c r="S62"/>
  <c r="S54"/>
  <c r="S46"/>
  <c r="S38"/>
  <c r="S30"/>
  <c r="S22"/>
  <c r="S14"/>
  <c r="S6"/>
  <c r="S104" i="2"/>
  <c r="E3" i="6" s="1"/>
  <c r="E12" s="1"/>
  <c r="E14" s="1"/>
  <c r="R104" i="2"/>
  <c r="D3" i="6" s="1"/>
  <c r="D12" s="1"/>
  <c r="S95" i="17"/>
  <c r="S87"/>
  <c r="S79"/>
  <c r="S71"/>
  <c r="S63"/>
  <c r="S55"/>
  <c r="S47"/>
  <c r="S39"/>
  <c r="S31"/>
  <c r="S23"/>
  <c r="S15"/>
  <c r="S7"/>
  <c r="Q98"/>
  <c r="Q94"/>
  <c r="Q99"/>
  <c r="Q95"/>
  <c r="Q91"/>
  <c r="S34" l="1"/>
  <c r="S82"/>
  <c r="S42"/>
  <c r="S90"/>
  <c r="S11"/>
  <c r="R104" s="1"/>
  <c r="D8" i="6" s="1"/>
  <c r="D13" s="1"/>
  <c r="D14" s="1"/>
  <c r="S18" i="17"/>
  <c r="S50"/>
  <c r="S58"/>
  <c r="S66"/>
  <c r="S26"/>
  <c r="S98"/>
</calcChain>
</file>

<file path=xl/comments1.xml><?xml version="1.0" encoding="utf-8"?>
<comments xmlns="http://schemas.openxmlformats.org/spreadsheetml/2006/main">
  <authors>
    <author>MMA</author>
  </authors>
  <commentList>
    <comment ref="A4" authorId="0">
      <text>
        <r>
          <rPr>
            <sz val="8"/>
            <color indexed="81"/>
            <rFont val="Tahoma"/>
          </rPr>
          <t xml:space="preserve">Especificar orgien y destino
</t>
        </r>
      </text>
    </comment>
  </commentList>
</comments>
</file>

<file path=xl/comments2.xml><?xml version="1.0" encoding="utf-8"?>
<comments xmlns="http://schemas.openxmlformats.org/spreadsheetml/2006/main">
  <authors>
    <author>MMA</author>
  </authors>
  <commentList>
    <comment ref="A4" authorId="0">
      <text>
        <r>
          <rPr>
            <sz val="8"/>
            <color indexed="81"/>
            <rFont val="Tahoma"/>
          </rPr>
          <t xml:space="preserve">Especificar orgien y destino
</t>
        </r>
      </text>
    </comment>
  </commentList>
</comments>
</file>

<file path=xl/sharedStrings.xml><?xml version="1.0" encoding="utf-8"?>
<sst xmlns="http://schemas.openxmlformats.org/spreadsheetml/2006/main" count="1117" uniqueCount="140">
  <si>
    <t>Combustible</t>
  </si>
  <si>
    <t>Gasóleo</t>
  </si>
  <si>
    <t>Gasolina</t>
  </si>
  <si>
    <t>GLP</t>
  </si>
  <si>
    <t>En esta metodología se estiman los cambios en el consumo de combustible y su impacto en el CO2, las diferencias producidas en N2O y CH4 son tan reducidas que se ha optado por no incluirlas.</t>
  </si>
  <si>
    <t>GNC</t>
  </si>
  <si>
    <t>Toneladas transportadas por viaje</t>
  </si>
  <si>
    <t>Número de viajes</t>
  </si>
  <si>
    <t>Kilómetros recorridos por viaje</t>
  </si>
  <si>
    <t>Kilómetros recorridos totales</t>
  </si>
  <si>
    <t>Toneladas transportadas totales</t>
  </si>
  <si>
    <t>RÍGIDO</t>
  </si>
  <si>
    <t>ARTICULADO</t>
  </si>
  <si>
    <t>Clase de vehiculo</t>
  </si>
  <si>
    <t>Combustible utilizado en los trayectos</t>
  </si>
  <si>
    <t>Normativa del vehículo</t>
  </si>
  <si>
    <t>CONVENCIONAL</t>
  </si>
  <si>
    <t>EURO I - 91/542/EEC S I</t>
  </si>
  <si>
    <t>EURO II - 91/542/EEC S II</t>
  </si>
  <si>
    <t>EURO III - COM(97) 627</t>
  </si>
  <si>
    <t>EURO IV - COM(1998) 776</t>
  </si>
  <si>
    <t>EURO V - COM(1998) 776</t>
  </si>
  <si>
    <t>AÑO</t>
  </si>
  <si>
    <t>CATEGORÍA</t>
  </si>
  <si>
    <t>CLASE</t>
  </si>
  <si>
    <t>NORMATIVA</t>
  </si>
  <si>
    <t>LI_T</t>
  </si>
  <si>
    <t>LS_T</t>
  </si>
  <si>
    <t>LI_CARGA</t>
  </si>
  <si>
    <t>LS_CARGA</t>
  </si>
  <si>
    <t>FE_LIC</t>
  </si>
  <si>
    <t>FE_LSC</t>
  </si>
  <si>
    <t>P</t>
  </si>
  <si>
    <t>PRODUCTOS AGRÍCOLAS Y ANIMALES VIVOS</t>
  </si>
  <si>
    <t>PRODUCTOS ALIMENTICIOS Y FORRAJES</t>
  </si>
  <si>
    <t>COMBUSTIBLES MINERALES SÓLIDOS</t>
  </si>
  <si>
    <t>PRODUCTOS PETROLÍFEROS</t>
  </si>
  <si>
    <t>MINERALES Y RESIDUOS PARA REFUNDICIÓN</t>
  </si>
  <si>
    <t>PRODUCTOS METALÚRGICOS</t>
  </si>
  <si>
    <t>MINERALES BRUTOS O MANUFACTURADOS Y MATERIALES DE CONSTRUCCIÓN</t>
  </si>
  <si>
    <t>ABONOS</t>
  </si>
  <si>
    <t>PRODUCTOS QUÍMICOS</t>
  </si>
  <si>
    <t>MÁQUINAS, VEHÍCULOS, OBJETOS MANUFACTURADOS Y TRANSACCIONES ESPECIALES</t>
  </si>
  <si>
    <t>ANIMALES VIVOS</t>
  </si>
  <si>
    <t>CEREALES</t>
  </si>
  <si>
    <t>PATATAS</t>
  </si>
  <si>
    <t>OTRAS HORTALIZAS O VERDURAS FRESCAS O CONGELADAS Y FRUTAS FRESCAS</t>
  </si>
  <si>
    <t>MATERIAS TEXTILES Y  DESECHOS</t>
  </si>
  <si>
    <t>MADERA Y CORCHO</t>
  </si>
  <si>
    <t>REMOLACHAS AZUCARERAS</t>
  </si>
  <si>
    <t>OTRAS MATERIAS PRIMAS DE ORIGEN ANIMAL O VEGETAL</t>
  </si>
  <si>
    <t>AZÚCARES</t>
  </si>
  <si>
    <t>BEBIDAS</t>
  </si>
  <si>
    <t>ESTIMULANTES Y ESPECIAS</t>
  </si>
  <si>
    <t>PRODUCTOS ALIMENTICIOS PERECEDEROS O SEMIPERECEDEROS Y CONSERVAS</t>
  </si>
  <si>
    <t>PRODUCTOS ALIMENTICIOS NO PERECEDEROS Y LÚPULOS</t>
  </si>
  <si>
    <t>COMIDA PARA ANIMALES Y DESPERDICIOS ALIMENTICIOS</t>
  </si>
  <si>
    <t>OLEAGINOSOS</t>
  </si>
  <si>
    <t>HULLA</t>
  </si>
  <si>
    <t>LIGNITO Y TURBA</t>
  </si>
  <si>
    <t>COQUE</t>
  </si>
  <si>
    <t>PETRÓLEO EN BRUTO</t>
  </si>
  <si>
    <t>DERIVADOS ENERGÉTICOS</t>
  </si>
  <si>
    <t>HIDROCARBUROS ENERGÉTICOS GASEOSOS, LICUADOS O COMPRIMIDOS</t>
  </si>
  <si>
    <t>DERIVADOS NO ENERGÉTICOS</t>
  </si>
  <si>
    <t>MINERALES Y RESIDUOS NO FERROSOS</t>
  </si>
  <si>
    <t>CHATARRAS Y POLVOS DE ALTOS HORNOS</t>
  </si>
  <si>
    <t>FUNDICIÓN Y ACEROS BRUTOS, FERROALEACIONES</t>
  </si>
  <si>
    <t>PRODUCTOS SEMISIDERÚRGICOS LAMINADOS</t>
  </si>
  <si>
    <t>LINGOTES, PERFILES, ALAMBRE, MATERIAL DE VÍA FÉRREA</t>
  </si>
  <si>
    <t>CHAPAS, FLEJES Y TIRAS DE ACERO</t>
  </si>
  <si>
    <t>TUBOS, MOLDES Y PIEZAS FORJADAS DE HIERRO O DE ACERO</t>
  </si>
  <si>
    <t>METALES NO FERROSOS</t>
  </si>
  <si>
    <t>ARENAS, GRAVAS, ARCILLAS, ESCORIAS</t>
  </si>
  <si>
    <t>SAL, PIRITAS, AZUFRE</t>
  </si>
  <si>
    <t>LAS DEMÁS PIEDRAS, TIERRAS Y MINERALES</t>
  </si>
  <si>
    <t>CEMENTOS, CAL</t>
  </si>
  <si>
    <t>YESO</t>
  </si>
  <si>
    <t>LOS DEMÁS MATERIALES DE CONSTRUCCIÓN MANUFACTURADOS</t>
  </si>
  <si>
    <t>ABONOS NATURALES</t>
  </si>
  <si>
    <t>ABONOS MANUFACTURADOS</t>
  </si>
  <si>
    <t>PRODUCTOS QUÍMICOS DE BASE</t>
  </si>
  <si>
    <t>ALUMINIO</t>
  </si>
  <si>
    <t>PRODUCTOS CARBOQUÍMICOS</t>
  </si>
  <si>
    <t>CELULOSA Y DESPERDICIOS</t>
  </si>
  <si>
    <t>LAS DEMAS MATERIAS QUÍMICAS</t>
  </si>
  <si>
    <t>VEHÍCULOS Y MATERIAL DE TRANSPORTE</t>
  </si>
  <si>
    <t>TRACTORES MÁQUINAS Y APARATOS AGRÍCOLAS</t>
  </si>
  <si>
    <t>LAS DEMÁS MÁQUINAS, MOTORES Y SUS PIEZAS</t>
  </si>
  <si>
    <t>ARTÍCULOS METÁLICOS</t>
  </si>
  <si>
    <t>VIDRIO, VIDRIERÍA, PRODUCTOS CERÁMICOS</t>
  </si>
  <si>
    <t>CUEROS, TEXTILES, VESTIDOS</t>
  </si>
  <si>
    <t>ARTÍCULOS MANUFACTURADOS DIVERSOS</t>
  </si>
  <si>
    <t>TRANSACCIONES ESPECIALES</t>
  </si>
  <si>
    <t>DESCRIPCIÓN</t>
  </si>
  <si>
    <t>CLAVE</t>
  </si>
  <si>
    <t>Escenario Base</t>
  </si>
  <si>
    <t>Escenario Proyecto</t>
  </si>
  <si>
    <t>Año</t>
  </si>
  <si>
    <t>CAPÍTULO</t>
  </si>
  <si>
    <t>FE Carga g CO2/tkm</t>
  </si>
  <si>
    <t>FE Carga g CO2/km</t>
  </si>
  <si>
    <t>FE vacío g CO2/km</t>
  </si>
  <si>
    <t>GRUPO</t>
  </si>
  <si>
    <t>Diagrama de flujo</t>
  </si>
  <si>
    <t xml:space="preserve">Instrucciones para la cumplimentación: </t>
  </si>
  <si>
    <t>Celdas a cumplimentar</t>
  </si>
  <si>
    <t>Pestaña "Diagrama de flujo": síntesis del proceso, no es necesario cumplimentar información</t>
  </si>
  <si>
    <t>Características viaje de ida</t>
  </si>
  <si>
    <t>Características viaje de vuelta</t>
  </si>
  <si>
    <t>Datos totales</t>
  </si>
  <si>
    <t>Reducción de emisiones</t>
  </si>
  <si>
    <t xml:space="preserve">Pestaña "Escenario de base": cumplimentar con las características del escenario base </t>
  </si>
  <si>
    <t>Pestaña "Escenario de proyecto": cumplimentar con las características del escenario proyecto</t>
  </si>
  <si>
    <t>Escenario base</t>
  </si>
  <si>
    <t>Escenario proyecto</t>
  </si>
  <si>
    <t>Ruta</t>
  </si>
  <si>
    <t>Emsiones totales (t CO2)</t>
  </si>
  <si>
    <t>ton-km</t>
  </si>
  <si>
    <t>Emisiones (ton CO2)</t>
  </si>
  <si>
    <t>Ton-km</t>
  </si>
  <si>
    <t>Datos</t>
  </si>
  <si>
    <t>Emisiones (ton-CO2)</t>
  </si>
  <si>
    <t>Ton- km</t>
  </si>
  <si>
    <t>Consumo utilizado por viaje (l)</t>
  </si>
  <si>
    <t>Emisiones por viaje (kg CO2)</t>
  </si>
  <si>
    <t>Consumo realizado por viaje (l)</t>
  </si>
  <si>
    <t>Emisones por viaje (Kg CO2)</t>
  </si>
  <si>
    <t>Toneladas kilómetro transportadas totales</t>
  </si>
  <si>
    <t>Toneladas kilómetro tranportadas por viaje</t>
  </si>
  <si>
    <t>Emisiones por viaje(kg CO2)</t>
  </si>
  <si>
    <t>Consumo realizado  por viaje (l)</t>
  </si>
  <si>
    <t>% en energía biocombustible empleado</t>
  </si>
  <si>
    <t>% biocombustible en energía empleado</t>
  </si>
  <si>
    <t>Emisiones  (ton CO2)</t>
  </si>
  <si>
    <t>Pestaña "Resumen de emisiones": una vez cumplimentadas el resto de pestañas, esta hoja recoge las emisiones para el escenario base, escenario de proyecto y reducción de emisiones</t>
  </si>
  <si>
    <t>Reducción de emisiones estimada en un año</t>
  </si>
  <si>
    <t xml:space="preserve">Celdas a cumplimentar voluntariamente </t>
  </si>
  <si>
    <t>Eléctrica</t>
  </si>
  <si>
    <t>Factor de emisión combustibles (Kg/l)</t>
  </si>
</sst>
</file>

<file path=xl/styles.xml><?xml version="1.0" encoding="utf-8"?>
<styleSheet xmlns="http://schemas.openxmlformats.org/spreadsheetml/2006/main">
  <numFmts count="1">
    <numFmt numFmtId="192" formatCode="#,##0.0000"/>
  </numFmts>
  <fonts count="26"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18"/>
      <name val="Arial"/>
      <family val="2"/>
    </font>
    <font>
      <sz val="8"/>
      <color indexed="81"/>
      <name val="Tahoma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54">
    <xf numFmtId="0" fontId="0" fillId="0" borderId="0" xfId="0"/>
    <xf numFmtId="0" fontId="0" fillId="0" borderId="0" xfId="0" applyFill="1"/>
    <xf numFmtId="0" fontId="0" fillId="0" borderId="0" xfId="0" applyFill="1" applyBorder="1"/>
    <xf numFmtId="3" fontId="0" fillId="0" borderId="0" xfId="0" applyNumberFormat="1"/>
    <xf numFmtId="0" fontId="1" fillId="24" borderId="10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/>
    </xf>
    <xf numFmtId="3" fontId="2" fillId="0" borderId="0" xfId="0" applyNumberFormat="1" applyFont="1"/>
    <xf numFmtId="0" fontId="1" fillId="24" borderId="0" xfId="0" applyFont="1" applyFill="1" applyAlignment="1">
      <alignment horizontal="center" wrapText="1"/>
    </xf>
    <xf numFmtId="0" fontId="1" fillId="0" borderId="0" xfId="0" applyFont="1"/>
    <xf numFmtId="0" fontId="3" fillId="0" borderId="0" xfId="0" applyFont="1"/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0" fillId="25" borderId="10" xfId="0" applyFill="1" applyBorder="1"/>
    <xf numFmtId="0" fontId="21" fillId="0" borderId="0" xfId="0" applyFont="1" applyFill="1" applyBorder="1" applyAlignment="1">
      <alignment vertical="center"/>
    </xf>
    <xf numFmtId="0" fontId="3" fillId="0" borderId="0" xfId="0" applyFont="1" applyFill="1"/>
    <xf numFmtId="4" fontId="3" fillId="0" borderId="11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92" fontId="0" fillId="0" borderId="0" xfId="0" applyNumberFormat="1"/>
    <xf numFmtId="0" fontId="0" fillId="0" borderId="0" xfId="0" applyBorder="1"/>
    <xf numFmtId="0" fontId="1" fillId="24" borderId="10" xfId="0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Fill="1"/>
    <xf numFmtId="3" fontId="3" fillId="0" borderId="12" xfId="0" applyNumberFormat="1" applyFont="1" applyFill="1" applyBorder="1"/>
    <xf numFmtId="4" fontId="0" fillId="0" borderId="0" xfId="0" applyNumberFormat="1"/>
    <xf numFmtId="0" fontId="24" fillId="0" borderId="0" xfId="0" applyFont="1"/>
    <xf numFmtId="0" fontId="23" fillId="24" borderId="10" xfId="0" applyFont="1" applyFill="1" applyBorder="1" applyAlignment="1">
      <alignment horizontal="center" vertical="center" wrapText="1"/>
    </xf>
    <xf numFmtId="0" fontId="25" fillId="26" borderId="10" xfId="0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vertical="center"/>
    </xf>
    <xf numFmtId="0" fontId="1" fillId="24" borderId="13" xfId="0" applyFont="1" applyFill="1" applyBorder="1" applyAlignment="1">
      <alignment horizontal="center" vertical="center" wrapText="1"/>
    </xf>
    <xf numFmtId="9" fontId="0" fillId="25" borderId="10" xfId="0" applyNumberFormat="1" applyFill="1" applyBorder="1"/>
    <xf numFmtId="0" fontId="0" fillId="0" borderId="10" xfId="0" applyBorder="1"/>
    <xf numFmtId="4" fontId="0" fillId="0" borderId="10" xfId="0" applyNumberFormat="1" applyFill="1" applyBorder="1"/>
    <xf numFmtId="0" fontId="0" fillId="27" borderId="10" xfId="0" applyFill="1" applyBorder="1"/>
    <xf numFmtId="0" fontId="0" fillId="0" borderId="10" xfId="0" applyFill="1" applyBorder="1"/>
    <xf numFmtId="0" fontId="1" fillId="28" borderId="10" xfId="0" applyFont="1" applyFill="1" applyBorder="1" applyAlignment="1">
      <alignment horizontal="center" vertical="center" wrapText="1"/>
    </xf>
    <xf numFmtId="0" fontId="1" fillId="28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Alignment="1"/>
    <xf numFmtId="0" fontId="21" fillId="0" borderId="0" xfId="0" applyFont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wrapText="1"/>
    </xf>
    <xf numFmtId="0" fontId="1" fillId="24" borderId="10" xfId="0" applyFont="1" applyFill="1" applyBorder="1" applyAlignment="1">
      <alignment horizontal="center"/>
    </xf>
    <xf numFmtId="0" fontId="1" fillId="24" borderId="14" xfId="0" applyFont="1" applyFill="1" applyBorder="1" applyAlignment="1">
      <alignment horizontal="center" vertical="top" wrapText="1"/>
    </xf>
    <xf numFmtId="0" fontId="0" fillId="0" borderId="15" xfId="0" applyBorder="1" applyAlignment="1"/>
    <xf numFmtId="0" fontId="0" fillId="0" borderId="16" xfId="0" applyBorder="1" applyAlignment="1"/>
    <xf numFmtId="2" fontId="1" fillId="24" borderId="14" xfId="0" applyNumberFormat="1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2" fontId="1" fillId="24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3" fillId="0" borderId="0" xfId="0" applyFont="1" applyAlignment="1">
      <alignment vertical="top" wrapText="1"/>
    </xf>
    <xf numFmtId="1" fontId="24" fillId="0" borderId="10" xfId="0" applyNumberFormat="1" applyFont="1" applyFill="1" applyBorder="1" applyAlignment="1">
      <alignment horizontal="right" vertical="center" wrapText="1"/>
    </xf>
    <xf numFmtId="1" fontId="25" fillId="26" borderId="10" xfId="0" applyNumberFormat="1" applyFont="1" applyFill="1" applyBorder="1" applyAlignment="1">
      <alignment horizontal="right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14495</xdr:rowOff>
    </xdr:from>
    <xdr:to>
      <xdr:col>2</xdr:col>
      <xdr:colOff>428625</xdr:colOff>
      <xdr:row>12</xdr:row>
      <xdr:rowOff>5002</xdr:rowOff>
    </xdr:to>
    <xdr:sp macro="" textlink="">
      <xdr:nvSpPr>
        <xdr:cNvPr id="8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Flota de vehículos</a:t>
          </a:r>
        </a:p>
      </xdr:txBody>
    </xdr:sp>
    <xdr:clientData/>
  </xdr:twoCellAnchor>
  <xdr:twoCellAnchor>
    <xdr:from>
      <xdr:col>2</xdr:col>
      <xdr:colOff>561975</xdr:colOff>
      <xdr:row>8</xdr:row>
      <xdr:rowOff>71645</xdr:rowOff>
    </xdr:from>
    <xdr:to>
      <xdr:col>4</xdr:col>
      <xdr:colOff>142875</xdr:colOff>
      <xdr:row>10</xdr:row>
      <xdr:rowOff>5901</xdr:rowOff>
    </xdr:to>
    <xdr:sp macro="" textlink="">
      <xdr:nvSpPr>
        <xdr:cNvPr id="11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9</xdr:col>
      <xdr:colOff>495300</xdr:colOff>
      <xdr:row>25</xdr:row>
      <xdr:rowOff>686629</xdr:rowOff>
    </xdr:from>
    <xdr:to>
      <xdr:col>12</xdr:col>
      <xdr:colOff>47625</xdr:colOff>
      <xdr:row>25</xdr:row>
      <xdr:rowOff>686629</xdr:rowOff>
    </xdr:to>
    <xdr:sp macro="" textlink="">
      <xdr:nvSpPr>
        <xdr:cNvPr id="4" name="3 Rectángulo"/>
        <xdr:cNvSpPr/>
      </xdr:nvSpPr>
      <xdr:spPr>
        <a:xfrm>
          <a:off x="7334250" y="201930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Algorítmo de estimación (Factores de emisión implicitos sacados de la EPTMC)  </a:t>
          </a:r>
        </a:p>
      </xdr:txBody>
    </xdr:sp>
    <xdr:clientData/>
  </xdr:twoCellAnchor>
  <xdr:twoCellAnchor>
    <xdr:from>
      <xdr:col>5</xdr:col>
      <xdr:colOff>428625</xdr:colOff>
      <xdr:row>26</xdr:row>
      <xdr:rowOff>0</xdr:rowOff>
    </xdr:from>
    <xdr:to>
      <xdr:col>7</xdr:col>
      <xdr:colOff>742950</xdr:colOff>
      <xdr:row>26</xdr:row>
      <xdr:rowOff>0</xdr:rowOff>
    </xdr:to>
    <xdr:sp macro="" textlink="">
      <xdr:nvSpPr>
        <xdr:cNvPr id="7187" name="12 Rectángulo"/>
        <xdr:cNvSpPr>
          <a:spLocks noChangeArrowheads="1"/>
        </xdr:cNvSpPr>
      </xdr:nvSpPr>
      <xdr:spPr bwMode="auto">
        <a:xfrm>
          <a:off x="4400550" y="4733925"/>
          <a:ext cx="1838325" cy="0"/>
        </a:xfrm>
        <a:prstGeom prst="rect">
          <a:avLst/>
        </a:prstGeom>
        <a:gradFill rotWithShape="1">
          <a:gsLst>
            <a:gs pos="0">
              <a:srgbClr val="9EEAFF"/>
            </a:gs>
            <a:gs pos="35001">
              <a:srgbClr val="BBEFFF"/>
            </a:gs>
            <a:gs pos="100000">
              <a:srgbClr val="E4F9FF"/>
            </a:gs>
          </a:gsLst>
          <a:lin ang="16200000" scaled="1"/>
        </a:gradFill>
        <a:ln w="9525" algn="ctr">
          <a:solidFill>
            <a:srgbClr val="46AAC5"/>
          </a:solidFill>
          <a:miter lim="800000"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Tipología de mercancía</a:t>
          </a:r>
        </a:p>
      </xdr:txBody>
    </xdr:sp>
    <xdr:clientData/>
  </xdr:twoCellAnchor>
  <xdr:twoCellAnchor>
    <xdr:from>
      <xdr:col>5</xdr:col>
      <xdr:colOff>381000</xdr:colOff>
      <xdr:row>25</xdr:row>
      <xdr:rowOff>686628</xdr:rowOff>
    </xdr:from>
    <xdr:to>
      <xdr:col>8</xdr:col>
      <xdr:colOff>57150</xdr:colOff>
      <xdr:row>25</xdr:row>
      <xdr:rowOff>686628</xdr:rowOff>
    </xdr:to>
    <xdr:sp macro="" textlink="">
      <xdr:nvSpPr>
        <xdr:cNvPr id="14" name="13 Rectángulo"/>
        <xdr:cNvSpPr/>
      </xdr:nvSpPr>
      <xdr:spPr>
        <a:xfrm>
          <a:off x="4076700" y="1952624"/>
          <a:ext cx="1962150" cy="10001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Preparación de la información </a:t>
          </a:r>
        </a:p>
      </xdr:txBody>
    </xdr:sp>
    <xdr:clientData/>
  </xdr:twoCellAnchor>
  <xdr:twoCellAnchor>
    <xdr:from>
      <xdr:col>6</xdr:col>
      <xdr:colOff>304800</xdr:colOff>
      <xdr:row>25</xdr:row>
      <xdr:rowOff>687043</xdr:rowOff>
    </xdr:from>
    <xdr:to>
      <xdr:col>6</xdr:col>
      <xdr:colOff>600075</xdr:colOff>
      <xdr:row>25</xdr:row>
      <xdr:rowOff>687043</xdr:rowOff>
    </xdr:to>
    <xdr:sp macro="" textlink="">
      <xdr:nvSpPr>
        <xdr:cNvPr id="17" name="16 Flecha arriba y abajo"/>
        <xdr:cNvSpPr/>
      </xdr:nvSpPr>
      <xdr:spPr>
        <a:xfrm>
          <a:off x="4762500" y="1133475"/>
          <a:ext cx="295275" cy="80962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171450</xdr:colOff>
      <xdr:row>25</xdr:row>
      <xdr:rowOff>684558</xdr:rowOff>
    </xdr:from>
    <xdr:to>
      <xdr:col>9</xdr:col>
      <xdr:colOff>409574</xdr:colOff>
      <xdr:row>25</xdr:row>
      <xdr:rowOff>684558</xdr:rowOff>
    </xdr:to>
    <xdr:sp macro="" textlink="">
      <xdr:nvSpPr>
        <xdr:cNvPr id="18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12</xdr:col>
      <xdr:colOff>228601</xdr:colOff>
      <xdr:row>26</xdr:row>
      <xdr:rowOff>827</xdr:rowOff>
    </xdr:from>
    <xdr:to>
      <xdr:col>13</xdr:col>
      <xdr:colOff>466725</xdr:colOff>
      <xdr:row>26</xdr:row>
      <xdr:rowOff>827</xdr:rowOff>
    </xdr:to>
    <xdr:sp macro="" textlink="">
      <xdr:nvSpPr>
        <xdr:cNvPr id="6" name="5 Flecha derecha"/>
        <xdr:cNvSpPr/>
      </xdr:nvSpPr>
      <xdr:spPr>
        <a:xfrm>
          <a:off x="9324976" y="2457449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13</xdr:col>
      <xdr:colOff>571500</xdr:colOff>
      <xdr:row>25</xdr:row>
      <xdr:rowOff>686629</xdr:rowOff>
    </xdr:from>
    <xdr:to>
      <xdr:col>16</xdr:col>
      <xdr:colOff>123825</xdr:colOff>
      <xdr:row>25</xdr:row>
      <xdr:rowOff>686629</xdr:rowOff>
    </xdr:to>
    <xdr:sp macro="" textlink="">
      <xdr:nvSpPr>
        <xdr:cNvPr id="7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9</xdr:col>
      <xdr:colOff>647700</xdr:colOff>
      <xdr:row>25</xdr:row>
      <xdr:rowOff>686629</xdr:rowOff>
    </xdr:from>
    <xdr:to>
      <xdr:col>12</xdr:col>
      <xdr:colOff>200025</xdr:colOff>
      <xdr:row>25</xdr:row>
      <xdr:rowOff>686629</xdr:rowOff>
    </xdr:to>
    <xdr:sp macro="" textlink="">
      <xdr:nvSpPr>
        <xdr:cNvPr id="2" name="3 Rectángulo"/>
        <xdr:cNvSpPr/>
      </xdr:nvSpPr>
      <xdr:spPr>
        <a:xfrm>
          <a:off x="7334250" y="201930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Algorítmo de estimación </a:t>
          </a:r>
        </a:p>
      </xdr:txBody>
    </xdr:sp>
    <xdr:clientData/>
  </xdr:twoCellAnchor>
  <xdr:twoCellAnchor>
    <xdr:from>
      <xdr:col>12</xdr:col>
      <xdr:colOff>381001</xdr:colOff>
      <xdr:row>26</xdr:row>
      <xdr:rowOff>827</xdr:rowOff>
    </xdr:from>
    <xdr:to>
      <xdr:col>13</xdr:col>
      <xdr:colOff>619125</xdr:colOff>
      <xdr:row>26</xdr:row>
      <xdr:rowOff>827</xdr:rowOff>
    </xdr:to>
    <xdr:sp macro="" textlink="">
      <xdr:nvSpPr>
        <xdr:cNvPr id="3" name="5 Flecha derecha"/>
        <xdr:cNvSpPr/>
      </xdr:nvSpPr>
      <xdr:spPr>
        <a:xfrm>
          <a:off x="9324976" y="2457449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13</xdr:col>
      <xdr:colOff>723900</xdr:colOff>
      <xdr:row>25</xdr:row>
      <xdr:rowOff>686629</xdr:rowOff>
    </xdr:from>
    <xdr:to>
      <xdr:col>16</xdr:col>
      <xdr:colOff>276225</xdr:colOff>
      <xdr:row>25</xdr:row>
      <xdr:rowOff>686629</xdr:rowOff>
    </xdr:to>
    <xdr:sp macro="" textlink="">
      <xdr:nvSpPr>
        <xdr:cNvPr id="5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100"/>
            <a:t>Emisiones atmosféricas</a:t>
          </a:r>
        </a:p>
      </xdr:txBody>
    </xdr:sp>
    <xdr:clientData/>
  </xdr:twoCellAnchor>
  <xdr:twoCellAnchor>
    <xdr:from>
      <xdr:col>4</xdr:col>
      <xdr:colOff>361950</xdr:colOff>
      <xdr:row>5</xdr:row>
      <xdr:rowOff>79926</xdr:rowOff>
    </xdr:from>
    <xdr:to>
      <xdr:col>7</xdr:col>
      <xdr:colOff>19050</xdr:colOff>
      <xdr:row>12</xdr:row>
      <xdr:rowOff>9525</xdr:rowOff>
    </xdr:to>
    <xdr:sp macro="" textlink="">
      <xdr:nvSpPr>
        <xdr:cNvPr id="9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123825</xdr:colOff>
      <xdr:row>8</xdr:row>
      <xdr:rowOff>33545</xdr:rowOff>
    </xdr:from>
    <xdr:to>
      <xdr:col>8</xdr:col>
      <xdr:colOff>361949</xdr:colOff>
      <xdr:row>10</xdr:row>
      <xdr:rowOff>5219</xdr:rowOff>
    </xdr:to>
    <xdr:sp macro="" textlink="">
      <xdr:nvSpPr>
        <xdr:cNvPr id="10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457200</xdr:colOff>
      <xdr:row>5</xdr:row>
      <xdr:rowOff>46797</xdr:rowOff>
    </xdr:from>
    <xdr:to>
      <xdr:col>11</xdr:col>
      <xdr:colOff>9525</xdr:colOff>
      <xdr:row>11</xdr:row>
      <xdr:rowOff>27747</xdr:rowOff>
    </xdr:to>
    <xdr:sp macro="" textlink="">
      <xdr:nvSpPr>
        <xdr:cNvPr id="12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Emisiones GEI</a:t>
          </a:r>
        </a:p>
      </xdr:txBody>
    </xdr:sp>
    <xdr:clientData/>
  </xdr:twoCellAnchor>
  <xdr:twoCellAnchor>
    <xdr:from>
      <xdr:col>0</xdr:col>
      <xdr:colOff>266700</xdr:colOff>
      <xdr:row>16</xdr:row>
      <xdr:rowOff>53423</xdr:rowOff>
    </xdr:from>
    <xdr:to>
      <xdr:col>2</xdr:col>
      <xdr:colOff>581025</xdr:colOff>
      <xdr:row>22</xdr:row>
      <xdr:rowOff>43930</xdr:rowOff>
    </xdr:to>
    <xdr:sp macro="" textlink="">
      <xdr:nvSpPr>
        <xdr:cNvPr id="13" name="7 Rectángulo"/>
        <xdr:cNvSpPr/>
      </xdr:nvSpPr>
      <xdr:spPr>
        <a:xfrm>
          <a:off x="114300" y="19621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Flota de vehículos</a:t>
          </a:r>
        </a:p>
      </xdr:txBody>
    </xdr:sp>
    <xdr:clientData/>
  </xdr:twoCellAnchor>
  <xdr:twoCellAnchor>
    <xdr:from>
      <xdr:col>2</xdr:col>
      <xdr:colOff>619125</xdr:colOff>
      <xdr:row>18</xdr:row>
      <xdr:rowOff>34373</xdr:rowOff>
    </xdr:from>
    <xdr:to>
      <xdr:col>4</xdr:col>
      <xdr:colOff>200025</xdr:colOff>
      <xdr:row>19</xdr:row>
      <xdr:rowOff>124446</xdr:rowOff>
    </xdr:to>
    <xdr:sp macro="" textlink="">
      <xdr:nvSpPr>
        <xdr:cNvPr id="15" name="10 Flecha derecha"/>
        <xdr:cNvSpPr/>
      </xdr:nvSpPr>
      <xdr:spPr>
        <a:xfrm>
          <a:off x="2085975" y="2362200"/>
          <a:ext cx="1647825" cy="228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323850</xdr:colOff>
      <xdr:row>14</xdr:row>
      <xdr:rowOff>141632</xdr:rowOff>
    </xdr:from>
    <xdr:to>
      <xdr:col>6</xdr:col>
      <xdr:colOff>742950</xdr:colOff>
      <xdr:row>21</xdr:row>
      <xdr:rowOff>71230</xdr:rowOff>
    </xdr:to>
    <xdr:sp macro="" textlink="">
      <xdr:nvSpPr>
        <xdr:cNvPr id="16" name="8 Rectángulo"/>
        <xdr:cNvSpPr/>
      </xdr:nvSpPr>
      <xdr:spPr>
        <a:xfrm>
          <a:off x="4086225" y="3895724"/>
          <a:ext cx="1943100" cy="106680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Consumos directos</a:t>
          </a:r>
        </a:p>
      </xdr:txBody>
    </xdr:sp>
    <xdr:clientData/>
  </xdr:twoCellAnchor>
  <xdr:twoCellAnchor>
    <xdr:from>
      <xdr:col>7</xdr:col>
      <xdr:colOff>66675</xdr:colOff>
      <xdr:row>17</xdr:row>
      <xdr:rowOff>47625</xdr:rowOff>
    </xdr:from>
    <xdr:to>
      <xdr:col>8</xdr:col>
      <xdr:colOff>304799</xdr:colOff>
      <xdr:row>19</xdr:row>
      <xdr:rowOff>9526</xdr:rowOff>
    </xdr:to>
    <xdr:sp macro="" textlink="">
      <xdr:nvSpPr>
        <xdr:cNvPr id="19" name="17 Flecha derecha"/>
        <xdr:cNvSpPr/>
      </xdr:nvSpPr>
      <xdr:spPr>
        <a:xfrm>
          <a:off x="6153150" y="2381250"/>
          <a:ext cx="1000124" cy="2857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8</xdr:col>
      <xdr:colOff>533400</xdr:colOff>
      <xdr:row>15</xdr:row>
      <xdr:rowOff>0</xdr:rowOff>
    </xdr:from>
    <xdr:to>
      <xdr:col>11</xdr:col>
      <xdr:colOff>85725</xdr:colOff>
      <xdr:row>20</xdr:row>
      <xdr:rowOff>146603</xdr:rowOff>
    </xdr:to>
    <xdr:sp macro="" textlink="">
      <xdr:nvSpPr>
        <xdr:cNvPr id="20" name="6 Rectángulo"/>
        <xdr:cNvSpPr/>
      </xdr:nvSpPr>
      <xdr:spPr>
        <a:xfrm>
          <a:off x="10467975" y="2038350"/>
          <a:ext cx="1838325" cy="9525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Emisiones GEI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T15"/>
  <sheetViews>
    <sheetView tabSelected="1" topLeftCell="B1" workbookViewId="0">
      <selection activeCell="B1" sqref="B1"/>
    </sheetView>
  </sheetViews>
  <sheetFormatPr baseColWidth="10" defaultRowHeight="12.75"/>
  <sheetData>
    <row r="2" spans="2:20">
      <c r="B2" s="1" t="s">
        <v>4</v>
      </c>
    </row>
    <row r="3" spans="2:20">
      <c r="B3" s="1"/>
      <c r="C3" s="1"/>
      <c r="D3" s="1"/>
      <c r="E3" s="1"/>
      <c r="F3" s="1"/>
      <c r="G3" s="1"/>
      <c r="H3" s="1"/>
      <c r="I3" s="1"/>
    </row>
    <row r="4" spans="2:20">
      <c r="B4" s="13" t="s">
        <v>105</v>
      </c>
      <c r="C4" s="1"/>
      <c r="D4" s="1"/>
      <c r="E4" s="1"/>
      <c r="F4" s="1"/>
      <c r="G4" s="1"/>
      <c r="H4" s="1"/>
      <c r="I4" s="1"/>
    </row>
    <row r="5" spans="2:20">
      <c r="B5" s="13"/>
      <c r="C5" s="1"/>
      <c r="D5" s="1"/>
      <c r="E5" s="1"/>
      <c r="F5" s="1"/>
      <c r="G5" s="1"/>
      <c r="H5" s="1"/>
      <c r="I5" s="1"/>
    </row>
    <row r="6" spans="2:20">
      <c r="B6" s="13"/>
      <c r="C6" s="12"/>
      <c r="D6" s="14" t="s">
        <v>106</v>
      </c>
      <c r="E6" s="1"/>
      <c r="F6" s="1"/>
      <c r="G6" s="1"/>
      <c r="H6" s="1"/>
      <c r="I6" s="1"/>
    </row>
    <row r="7" spans="2:20">
      <c r="B7" s="1"/>
      <c r="C7" s="33"/>
      <c r="D7" s="14" t="s">
        <v>137</v>
      </c>
      <c r="E7" s="1"/>
      <c r="F7" s="1"/>
      <c r="G7" s="1"/>
      <c r="H7" s="1"/>
      <c r="I7" s="1"/>
    </row>
    <row r="8" spans="2:20">
      <c r="B8" s="1"/>
      <c r="C8" s="1"/>
      <c r="D8" s="1"/>
      <c r="E8" s="1"/>
      <c r="F8" s="1"/>
      <c r="G8" s="1"/>
      <c r="H8" s="1"/>
      <c r="I8" s="1"/>
    </row>
    <row r="9" spans="2:20">
      <c r="B9" s="1"/>
      <c r="C9" s="14" t="s">
        <v>107</v>
      </c>
      <c r="D9" s="1"/>
      <c r="E9" s="1"/>
      <c r="F9" s="1"/>
      <c r="G9" s="1"/>
      <c r="H9" s="1"/>
      <c r="I9" s="1"/>
    </row>
    <row r="10" spans="2:20">
      <c r="B10" s="1"/>
      <c r="C10" s="37" t="s">
        <v>112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>
      <c r="B11" s="1"/>
      <c r="C11" s="37" t="s">
        <v>113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2:20">
      <c r="B12" s="1"/>
      <c r="C12" s="14" t="s">
        <v>135</v>
      </c>
      <c r="D12" s="1"/>
      <c r="E12" s="1"/>
      <c r="F12" s="1"/>
      <c r="G12" s="1"/>
      <c r="H12" s="1"/>
      <c r="I12" s="1"/>
    </row>
    <row r="13" spans="2:20">
      <c r="B13" s="1"/>
      <c r="C13" s="1"/>
      <c r="D13" s="1"/>
      <c r="E13" s="1"/>
      <c r="F13" s="1"/>
      <c r="G13" s="1"/>
      <c r="H13" s="1"/>
      <c r="I13" s="1"/>
    </row>
    <row r="14" spans="2:20">
      <c r="B14" s="1"/>
      <c r="C14" s="1"/>
    </row>
    <row r="15" spans="2:20">
      <c r="B15" s="1"/>
      <c r="C15" s="1"/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C6:C7" name="Rango1"/>
  </protectedRanges>
  <mergeCells count="2">
    <mergeCell ref="C10:T10"/>
    <mergeCell ref="C11:R1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B2:E26"/>
  <sheetViews>
    <sheetView showGridLines="0" zoomScale="115" workbookViewId="0"/>
  </sheetViews>
  <sheetFormatPr baseColWidth="10" defaultRowHeight="12.75"/>
  <cols>
    <col min="2" max="2" width="13.85546875" bestFit="1" customWidth="1"/>
  </cols>
  <sheetData>
    <row r="2" spans="2:4">
      <c r="B2" s="39" t="s">
        <v>104</v>
      </c>
      <c r="C2" s="39"/>
      <c r="D2" s="39"/>
    </row>
    <row r="3" spans="2:4">
      <c r="B3" s="10"/>
      <c r="C3" s="10"/>
      <c r="D3" s="10"/>
    </row>
    <row r="4" spans="2:4">
      <c r="B4" s="21" t="s">
        <v>114</v>
      </c>
      <c r="C4" s="11"/>
      <c r="D4" s="11"/>
    </row>
    <row r="15" spans="2:4">
      <c r="B15" s="22" t="s">
        <v>115</v>
      </c>
    </row>
    <row r="23" spans="5:5">
      <c r="E23" s="9"/>
    </row>
    <row r="24" spans="5:5">
      <c r="E24" s="9"/>
    </row>
    <row r="25" spans="5:5">
      <c r="E25" s="9"/>
    </row>
    <row r="26" spans="5:5" ht="54" customHeight="1">
      <c r="E26" s="9"/>
    </row>
  </sheetData>
  <sheetProtection password="D151" sheet="1" formatCells="0" formatColumns="0" formatRows="0" insertColumns="0" insertRows="0" insertHyperlinks="0" deleteColumns="0" deleteRows="0" sort="0" autoFilter="0" pivotTables="0"/>
  <mergeCells count="1">
    <mergeCell ref="B2:D2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"/>
  <dimension ref="A3:AA423"/>
  <sheetViews>
    <sheetView zoomScale="75" workbookViewId="0">
      <selection activeCell="A5" sqref="A5"/>
    </sheetView>
  </sheetViews>
  <sheetFormatPr baseColWidth="10" defaultColWidth="17.5703125" defaultRowHeight="12.75"/>
  <cols>
    <col min="1" max="1" width="11.42578125" customWidth="1"/>
    <col min="2" max="21" width="17.5703125" customWidth="1"/>
    <col min="22" max="16384" width="17.5703125" style="19"/>
  </cols>
  <sheetData>
    <row r="3" spans="1:27" ht="23.25" customHeight="1">
      <c r="G3" s="42" t="s">
        <v>108</v>
      </c>
      <c r="H3" s="43"/>
      <c r="I3" s="43"/>
      <c r="J3" s="43"/>
      <c r="K3" s="44"/>
      <c r="L3" s="45" t="s">
        <v>109</v>
      </c>
      <c r="M3" s="46"/>
      <c r="N3" s="46"/>
      <c r="O3" s="46"/>
      <c r="P3" s="47"/>
      <c r="Q3" s="48" t="s">
        <v>110</v>
      </c>
      <c r="R3" s="49"/>
      <c r="S3" s="49"/>
      <c r="T3" s="49"/>
      <c r="U3" s="17"/>
      <c r="V3" s="16"/>
      <c r="W3" s="16"/>
      <c r="X3" s="40"/>
      <c r="Y3" s="40"/>
      <c r="Z3" s="40"/>
      <c r="AA3" s="2"/>
    </row>
    <row r="4" spans="1:27" ht="72.75" customHeight="1">
      <c r="A4" s="28" t="s">
        <v>116</v>
      </c>
      <c r="B4" s="29" t="s">
        <v>14</v>
      </c>
      <c r="C4" s="29" t="s">
        <v>13</v>
      </c>
      <c r="D4" s="29" t="s">
        <v>15</v>
      </c>
      <c r="E4" s="29" t="s">
        <v>132</v>
      </c>
      <c r="F4" s="29" t="s">
        <v>7</v>
      </c>
      <c r="G4" s="29" t="s">
        <v>8</v>
      </c>
      <c r="H4" s="29" t="s">
        <v>6</v>
      </c>
      <c r="I4" s="29" t="s">
        <v>129</v>
      </c>
      <c r="J4" s="29" t="s">
        <v>124</v>
      </c>
      <c r="K4" s="29" t="s">
        <v>125</v>
      </c>
      <c r="L4" s="29" t="s">
        <v>8</v>
      </c>
      <c r="M4" s="29" t="s">
        <v>6</v>
      </c>
      <c r="N4" s="29" t="s">
        <v>129</v>
      </c>
      <c r="O4" s="29" t="s">
        <v>126</v>
      </c>
      <c r="P4" s="29" t="s">
        <v>127</v>
      </c>
      <c r="Q4" s="29" t="s">
        <v>9</v>
      </c>
      <c r="R4" s="29" t="s">
        <v>10</v>
      </c>
      <c r="S4" s="29" t="s">
        <v>128</v>
      </c>
      <c r="T4" s="29" t="s">
        <v>117</v>
      </c>
      <c r="U4" s="2"/>
      <c r="V4" s="2"/>
      <c r="W4" s="2"/>
      <c r="X4" s="2"/>
      <c r="Y4" s="2"/>
      <c r="Z4" s="2"/>
      <c r="AA4" s="2"/>
    </row>
    <row r="5" spans="1:27">
      <c r="A5" s="12"/>
      <c r="B5" s="12" t="s">
        <v>1</v>
      </c>
      <c r="C5" s="33"/>
      <c r="D5" s="33"/>
      <c r="E5" s="30"/>
      <c r="F5" s="12"/>
      <c r="G5" s="12"/>
      <c r="H5" s="12"/>
      <c r="I5" s="31">
        <f t="shared" ref="I5:I68" si="0">G5*H5</f>
        <v>0</v>
      </c>
      <c r="J5" s="12"/>
      <c r="K5" s="32">
        <f>(J5-J5*($E5/(39.77*0.88))/(($E5/(39.77*0.88))+((1-$E5)/(43.2*0.83))))*2.6</f>
        <v>0</v>
      </c>
      <c r="L5" s="12"/>
      <c r="M5" s="12"/>
      <c r="N5" s="31">
        <f t="shared" ref="N5:N68" si="1">L5*M5</f>
        <v>0</v>
      </c>
      <c r="O5" s="12"/>
      <c r="P5" s="32">
        <f>(O5-O5*($E5/(39.77*0.88))/(($E5/(39.77*0.88))+((1-$E5)/(43.2*0.83))))*2.6</f>
        <v>0</v>
      </c>
      <c r="Q5" s="31">
        <f t="shared" ref="Q5:Q36" si="2">(G5+L5)*F5</f>
        <v>0</v>
      </c>
      <c r="R5" s="31">
        <f t="shared" ref="R5:R36" si="3">(H5+M5)*F5</f>
        <v>0</v>
      </c>
      <c r="S5" s="31">
        <f t="shared" ref="S5:S36" si="4">(I5+N5)*F5</f>
        <v>0</v>
      </c>
      <c r="T5" s="32">
        <f>F5*(K5+P5)/1000</f>
        <v>0</v>
      </c>
      <c r="U5" s="19"/>
    </row>
    <row r="6" spans="1:27">
      <c r="A6" s="12"/>
      <c r="B6" s="12" t="s">
        <v>1</v>
      </c>
      <c r="C6" s="33"/>
      <c r="D6" s="33"/>
      <c r="E6" s="30"/>
      <c r="F6" s="12"/>
      <c r="G6" s="12"/>
      <c r="H6" s="12"/>
      <c r="I6" s="31">
        <f t="shared" si="0"/>
        <v>0</v>
      </c>
      <c r="J6" s="12"/>
      <c r="K6" s="32">
        <f t="shared" ref="K6:K69" si="5">(J6-J6*(E6/(39.77*0.88))/((E6/(39.77*0.88))+((1-E6)/(43.2*0.83))))*2.6</f>
        <v>0</v>
      </c>
      <c r="L6" s="12"/>
      <c r="M6" s="12"/>
      <c r="N6" s="31">
        <f t="shared" si="1"/>
        <v>0</v>
      </c>
      <c r="O6" s="12"/>
      <c r="P6" s="32">
        <f t="shared" ref="P6:P69" si="6">(O6-O6*($E6/(39.77*0.88))/(($E6/(39.77*0.88))+((1-$E6)/(43.2*0.83))))*2.6</f>
        <v>0</v>
      </c>
      <c r="Q6" s="31">
        <f t="shared" si="2"/>
        <v>0</v>
      </c>
      <c r="R6" s="31">
        <f t="shared" si="3"/>
        <v>0</v>
      </c>
      <c r="S6" s="31">
        <f t="shared" si="4"/>
        <v>0</v>
      </c>
      <c r="T6" s="32">
        <f t="shared" ref="T6:T69" si="7">F6*(K6+P6)/1000</f>
        <v>0</v>
      </c>
      <c r="U6" s="19"/>
    </row>
    <row r="7" spans="1:27">
      <c r="A7" s="12"/>
      <c r="B7" s="12" t="s">
        <v>1</v>
      </c>
      <c r="C7" s="33"/>
      <c r="D7" s="33"/>
      <c r="E7" s="30"/>
      <c r="F7" s="12"/>
      <c r="G7" s="12"/>
      <c r="H7" s="12"/>
      <c r="I7" s="31">
        <f t="shared" si="0"/>
        <v>0</v>
      </c>
      <c r="J7" s="12"/>
      <c r="K7" s="32">
        <f t="shared" si="5"/>
        <v>0</v>
      </c>
      <c r="L7" s="12"/>
      <c r="M7" s="12"/>
      <c r="N7" s="31">
        <f t="shared" si="1"/>
        <v>0</v>
      </c>
      <c r="O7" s="12"/>
      <c r="P7" s="32">
        <f t="shared" si="6"/>
        <v>0</v>
      </c>
      <c r="Q7" s="31">
        <f t="shared" si="2"/>
        <v>0</v>
      </c>
      <c r="R7" s="31">
        <f t="shared" si="3"/>
        <v>0</v>
      </c>
      <c r="S7" s="31">
        <f t="shared" si="4"/>
        <v>0</v>
      </c>
      <c r="T7" s="32">
        <f t="shared" si="7"/>
        <v>0</v>
      </c>
      <c r="U7" s="19"/>
    </row>
    <row r="8" spans="1:27">
      <c r="A8" s="12"/>
      <c r="B8" s="12" t="s">
        <v>1</v>
      </c>
      <c r="C8" s="33"/>
      <c r="D8" s="33"/>
      <c r="E8" s="30"/>
      <c r="F8" s="12"/>
      <c r="G8" s="12"/>
      <c r="H8" s="12"/>
      <c r="I8" s="31">
        <f t="shared" si="0"/>
        <v>0</v>
      </c>
      <c r="J8" s="12"/>
      <c r="K8" s="32">
        <f t="shared" si="5"/>
        <v>0</v>
      </c>
      <c r="L8" s="12"/>
      <c r="M8" s="12"/>
      <c r="N8" s="31">
        <f t="shared" si="1"/>
        <v>0</v>
      </c>
      <c r="O8" s="12"/>
      <c r="P8" s="32">
        <f t="shared" si="6"/>
        <v>0</v>
      </c>
      <c r="Q8" s="31">
        <f t="shared" si="2"/>
        <v>0</v>
      </c>
      <c r="R8" s="31">
        <f t="shared" si="3"/>
        <v>0</v>
      </c>
      <c r="S8" s="31">
        <f t="shared" si="4"/>
        <v>0</v>
      </c>
      <c r="T8" s="32">
        <f t="shared" si="7"/>
        <v>0</v>
      </c>
      <c r="U8" s="19"/>
    </row>
    <row r="9" spans="1:27">
      <c r="A9" s="12"/>
      <c r="B9" s="12" t="s">
        <v>1</v>
      </c>
      <c r="C9" s="33"/>
      <c r="D9" s="33"/>
      <c r="E9" s="12"/>
      <c r="F9" s="12"/>
      <c r="G9" s="12"/>
      <c r="H9" s="12"/>
      <c r="I9" s="31">
        <f t="shared" si="0"/>
        <v>0</v>
      </c>
      <c r="J9" s="12"/>
      <c r="K9" s="32">
        <f t="shared" si="5"/>
        <v>0</v>
      </c>
      <c r="L9" s="12"/>
      <c r="M9" s="12"/>
      <c r="N9" s="31">
        <f t="shared" si="1"/>
        <v>0</v>
      </c>
      <c r="O9" s="12"/>
      <c r="P9" s="32">
        <f t="shared" si="6"/>
        <v>0</v>
      </c>
      <c r="Q9" s="31">
        <f t="shared" si="2"/>
        <v>0</v>
      </c>
      <c r="R9" s="31">
        <f t="shared" si="3"/>
        <v>0</v>
      </c>
      <c r="S9" s="31">
        <f t="shared" si="4"/>
        <v>0</v>
      </c>
      <c r="T9" s="32">
        <f t="shared" si="7"/>
        <v>0</v>
      </c>
      <c r="U9" s="19"/>
    </row>
    <row r="10" spans="1:27">
      <c r="A10" s="12"/>
      <c r="B10" s="12" t="s">
        <v>1</v>
      </c>
      <c r="C10" s="33"/>
      <c r="D10" s="33"/>
      <c r="E10" s="12"/>
      <c r="F10" s="12"/>
      <c r="G10" s="12"/>
      <c r="H10" s="12"/>
      <c r="I10" s="31">
        <f t="shared" si="0"/>
        <v>0</v>
      </c>
      <c r="J10" s="12"/>
      <c r="K10" s="32">
        <f t="shared" si="5"/>
        <v>0</v>
      </c>
      <c r="L10" s="12"/>
      <c r="M10" s="12"/>
      <c r="N10" s="31">
        <f t="shared" si="1"/>
        <v>0</v>
      </c>
      <c r="O10" s="12"/>
      <c r="P10" s="32">
        <f t="shared" si="6"/>
        <v>0</v>
      </c>
      <c r="Q10" s="31">
        <f t="shared" si="2"/>
        <v>0</v>
      </c>
      <c r="R10" s="31">
        <f t="shared" si="3"/>
        <v>0</v>
      </c>
      <c r="S10" s="31">
        <f t="shared" si="4"/>
        <v>0</v>
      </c>
      <c r="T10" s="32">
        <f t="shared" si="7"/>
        <v>0</v>
      </c>
      <c r="U10" s="19"/>
    </row>
    <row r="11" spans="1:27">
      <c r="A11" s="12"/>
      <c r="B11" s="12" t="s">
        <v>1</v>
      </c>
      <c r="C11" s="33"/>
      <c r="D11" s="33"/>
      <c r="E11" s="12"/>
      <c r="F11" s="12"/>
      <c r="G11" s="12"/>
      <c r="H11" s="12"/>
      <c r="I11" s="31">
        <f t="shared" si="0"/>
        <v>0</v>
      </c>
      <c r="J11" s="12"/>
      <c r="K11" s="32">
        <f t="shared" si="5"/>
        <v>0</v>
      </c>
      <c r="L11" s="12"/>
      <c r="M11" s="12"/>
      <c r="N11" s="31">
        <f t="shared" si="1"/>
        <v>0</v>
      </c>
      <c r="O11" s="12"/>
      <c r="P11" s="32">
        <f t="shared" si="6"/>
        <v>0</v>
      </c>
      <c r="Q11" s="31">
        <f t="shared" si="2"/>
        <v>0</v>
      </c>
      <c r="R11" s="31">
        <f t="shared" si="3"/>
        <v>0</v>
      </c>
      <c r="S11" s="31">
        <f t="shared" si="4"/>
        <v>0</v>
      </c>
      <c r="T11" s="32">
        <f t="shared" si="7"/>
        <v>0</v>
      </c>
      <c r="U11" s="19"/>
    </row>
    <row r="12" spans="1:27">
      <c r="A12" s="12"/>
      <c r="B12" s="12" t="s">
        <v>1</v>
      </c>
      <c r="C12" s="33"/>
      <c r="D12" s="33"/>
      <c r="E12" s="12"/>
      <c r="F12" s="12"/>
      <c r="G12" s="12"/>
      <c r="H12" s="12"/>
      <c r="I12" s="31">
        <f t="shared" si="0"/>
        <v>0</v>
      </c>
      <c r="J12" s="12"/>
      <c r="K12" s="32">
        <f t="shared" si="5"/>
        <v>0</v>
      </c>
      <c r="L12" s="12"/>
      <c r="M12" s="12"/>
      <c r="N12" s="31">
        <f t="shared" si="1"/>
        <v>0</v>
      </c>
      <c r="O12" s="12"/>
      <c r="P12" s="32">
        <f t="shared" si="6"/>
        <v>0</v>
      </c>
      <c r="Q12" s="31">
        <f t="shared" si="2"/>
        <v>0</v>
      </c>
      <c r="R12" s="31">
        <f t="shared" si="3"/>
        <v>0</v>
      </c>
      <c r="S12" s="31">
        <f t="shared" si="4"/>
        <v>0</v>
      </c>
      <c r="T12" s="32">
        <f t="shared" si="7"/>
        <v>0</v>
      </c>
      <c r="U12" s="19"/>
    </row>
    <row r="13" spans="1:27">
      <c r="A13" s="12"/>
      <c r="B13" s="12" t="s">
        <v>1</v>
      </c>
      <c r="C13" s="33"/>
      <c r="D13" s="33"/>
      <c r="E13" s="12"/>
      <c r="F13" s="12"/>
      <c r="G13" s="12"/>
      <c r="H13" s="12"/>
      <c r="I13" s="31">
        <f t="shared" si="0"/>
        <v>0</v>
      </c>
      <c r="J13" s="12"/>
      <c r="K13" s="32">
        <f t="shared" si="5"/>
        <v>0</v>
      </c>
      <c r="L13" s="12"/>
      <c r="M13" s="12"/>
      <c r="N13" s="31">
        <f t="shared" si="1"/>
        <v>0</v>
      </c>
      <c r="O13" s="12"/>
      <c r="P13" s="32">
        <f t="shared" si="6"/>
        <v>0</v>
      </c>
      <c r="Q13" s="31">
        <f t="shared" si="2"/>
        <v>0</v>
      </c>
      <c r="R13" s="31">
        <f t="shared" si="3"/>
        <v>0</v>
      </c>
      <c r="S13" s="31">
        <f t="shared" si="4"/>
        <v>0</v>
      </c>
      <c r="T13" s="32">
        <f t="shared" si="7"/>
        <v>0</v>
      </c>
      <c r="U13" s="19"/>
    </row>
    <row r="14" spans="1:27">
      <c r="A14" s="12"/>
      <c r="B14" s="12" t="s">
        <v>1</v>
      </c>
      <c r="C14" s="33"/>
      <c r="D14" s="33"/>
      <c r="E14" s="12"/>
      <c r="F14" s="12"/>
      <c r="G14" s="12"/>
      <c r="H14" s="12"/>
      <c r="I14" s="31">
        <f t="shared" si="0"/>
        <v>0</v>
      </c>
      <c r="J14" s="12"/>
      <c r="K14" s="32">
        <f t="shared" si="5"/>
        <v>0</v>
      </c>
      <c r="L14" s="12"/>
      <c r="M14" s="12"/>
      <c r="N14" s="31">
        <f t="shared" si="1"/>
        <v>0</v>
      </c>
      <c r="O14" s="12"/>
      <c r="P14" s="32">
        <f t="shared" si="6"/>
        <v>0</v>
      </c>
      <c r="Q14" s="31">
        <f t="shared" si="2"/>
        <v>0</v>
      </c>
      <c r="R14" s="31">
        <f t="shared" si="3"/>
        <v>0</v>
      </c>
      <c r="S14" s="31">
        <f t="shared" si="4"/>
        <v>0</v>
      </c>
      <c r="T14" s="32">
        <f t="shared" si="7"/>
        <v>0</v>
      </c>
      <c r="U14" s="19"/>
    </row>
    <row r="15" spans="1:27">
      <c r="A15" s="12"/>
      <c r="B15" s="12" t="s">
        <v>1</v>
      </c>
      <c r="C15" s="33"/>
      <c r="D15" s="33"/>
      <c r="E15" s="12"/>
      <c r="F15" s="12"/>
      <c r="G15" s="12"/>
      <c r="H15" s="12"/>
      <c r="I15" s="31">
        <f t="shared" si="0"/>
        <v>0</v>
      </c>
      <c r="J15" s="12"/>
      <c r="K15" s="32">
        <f t="shared" si="5"/>
        <v>0</v>
      </c>
      <c r="L15" s="12"/>
      <c r="M15" s="12"/>
      <c r="N15" s="31">
        <f t="shared" si="1"/>
        <v>0</v>
      </c>
      <c r="O15" s="12"/>
      <c r="P15" s="32">
        <f t="shared" si="6"/>
        <v>0</v>
      </c>
      <c r="Q15" s="31">
        <f t="shared" si="2"/>
        <v>0</v>
      </c>
      <c r="R15" s="31">
        <f t="shared" si="3"/>
        <v>0</v>
      </c>
      <c r="S15" s="31">
        <f t="shared" si="4"/>
        <v>0</v>
      </c>
      <c r="T15" s="32">
        <f t="shared" si="7"/>
        <v>0</v>
      </c>
      <c r="U15" s="19"/>
    </row>
    <row r="16" spans="1:27">
      <c r="A16" s="12"/>
      <c r="B16" s="12" t="s">
        <v>1</v>
      </c>
      <c r="C16" s="33"/>
      <c r="D16" s="33"/>
      <c r="E16" s="12"/>
      <c r="F16" s="12"/>
      <c r="G16" s="12"/>
      <c r="H16" s="12"/>
      <c r="I16" s="31">
        <f t="shared" si="0"/>
        <v>0</v>
      </c>
      <c r="J16" s="12"/>
      <c r="K16" s="32">
        <f t="shared" si="5"/>
        <v>0</v>
      </c>
      <c r="L16" s="12"/>
      <c r="M16" s="12"/>
      <c r="N16" s="31">
        <f t="shared" si="1"/>
        <v>0</v>
      </c>
      <c r="O16" s="12"/>
      <c r="P16" s="32">
        <f t="shared" si="6"/>
        <v>0</v>
      </c>
      <c r="Q16" s="31">
        <f t="shared" si="2"/>
        <v>0</v>
      </c>
      <c r="R16" s="31">
        <f t="shared" si="3"/>
        <v>0</v>
      </c>
      <c r="S16" s="31">
        <f t="shared" si="4"/>
        <v>0</v>
      </c>
      <c r="T16" s="32">
        <f t="shared" si="7"/>
        <v>0</v>
      </c>
      <c r="U16" s="19"/>
    </row>
    <row r="17" spans="1:21">
      <c r="A17" s="12"/>
      <c r="B17" s="12" t="s">
        <v>1</v>
      </c>
      <c r="C17" s="33"/>
      <c r="D17" s="33"/>
      <c r="E17" s="12"/>
      <c r="F17" s="12"/>
      <c r="G17" s="12"/>
      <c r="H17" s="12"/>
      <c r="I17" s="31">
        <f t="shared" si="0"/>
        <v>0</v>
      </c>
      <c r="J17" s="12"/>
      <c r="K17" s="32">
        <f t="shared" si="5"/>
        <v>0</v>
      </c>
      <c r="L17" s="12"/>
      <c r="M17" s="12"/>
      <c r="N17" s="31">
        <f t="shared" si="1"/>
        <v>0</v>
      </c>
      <c r="O17" s="12"/>
      <c r="P17" s="32">
        <f t="shared" si="6"/>
        <v>0</v>
      </c>
      <c r="Q17" s="31">
        <f t="shared" si="2"/>
        <v>0</v>
      </c>
      <c r="R17" s="31">
        <f t="shared" si="3"/>
        <v>0</v>
      </c>
      <c r="S17" s="31">
        <f t="shared" si="4"/>
        <v>0</v>
      </c>
      <c r="T17" s="32">
        <f t="shared" si="7"/>
        <v>0</v>
      </c>
      <c r="U17" s="19"/>
    </row>
    <row r="18" spans="1:21">
      <c r="A18" s="12"/>
      <c r="B18" s="12" t="s">
        <v>1</v>
      </c>
      <c r="C18" s="33"/>
      <c r="D18" s="33"/>
      <c r="E18" s="12"/>
      <c r="F18" s="12"/>
      <c r="G18" s="12"/>
      <c r="H18" s="12"/>
      <c r="I18" s="31">
        <f t="shared" si="0"/>
        <v>0</v>
      </c>
      <c r="J18" s="12"/>
      <c r="K18" s="32">
        <f t="shared" si="5"/>
        <v>0</v>
      </c>
      <c r="L18" s="12"/>
      <c r="M18" s="12"/>
      <c r="N18" s="31">
        <f t="shared" si="1"/>
        <v>0</v>
      </c>
      <c r="O18" s="12"/>
      <c r="P18" s="32">
        <f t="shared" si="6"/>
        <v>0</v>
      </c>
      <c r="Q18" s="31">
        <f t="shared" si="2"/>
        <v>0</v>
      </c>
      <c r="R18" s="31">
        <f t="shared" si="3"/>
        <v>0</v>
      </c>
      <c r="S18" s="31">
        <f t="shared" si="4"/>
        <v>0</v>
      </c>
      <c r="T18" s="32">
        <f t="shared" si="7"/>
        <v>0</v>
      </c>
      <c r="U18" s="19"/>
    </row>
    <row r="19" spans="1:21">
      <c r="A19" s="12"/>
      <c r="B19" s="12" t="s">
        <v>1</v>
      </c>
      <c r="C19" s="33"/>
      <c r="D19" s="33"/>
      <c r="E19" s="12"/>
      <c r="F19" s="12"/>
      <c r="G19" s="12"/>
      <c r="H19" s="12"/>
      <c r="I19" s="31">
        <f t="shared" si="0"/>
        <v>0</v>
      </c>
      <c r="J19" s="12"/>
      <c r="K19" s="32">
        <f t="shared" si="5"/>
        <v>0</v>
      </c>
      <c r="L19" s="12"/>
      <c r="M19" s="12"/>
      <c r="N19" s="31">
        <f t="shared" si="1"/>
        <v>0</v>
      </c>
      <c r="O19" s="12"/>
      <c r="P19" s="32">
        <f t="shared" si="6"/>
        <v>0</v>
      </c>
      <c r="Q19" s="31">
        <f t="shared" si="2"/>
        <v>0</v>
      </c>
      <c r="R19" s="31">
        <f t="shared" si="3"/>
        <v>0</v>
      </c>
      <c r="S19" s="31">
        <f t="shared" si="4"/>
        <v>0</v>
      </c>
      <c r="T19" s="32">
        <f t="shared" si="7"/>
        <v>0</v>
      </c>
      <c r="U19" s="19"/>
    </row>
    <row r="20" spans="1:21">
      <c r="A20" s="12"/>
      <c r="B20" s="12" t="s">
        <v>1</v>
      </c>
      <c r="C20" s="33"/>
      <c r="D20" s="33"/>
      <c r="E20" s="12"/>
      <c r="F20" s="12"/>
      <c r="G20" s="12"/>
      <c r="H20" s="12"/>
      <c r="I20" s="31">
        <f t="shared" si="0"/>
        <v>0</v>
      </c>
      <c r="J20" s="12"/>
      <c r="K20" s="32">
        <f t="shared" si="5"/>
        <v>0</v>
      </c>
      <c r="L20" s="12"/>
      <c r="M20" s="12"/>
      <c r="N20" s="31">
        <f t="shared" si="1"/>
        <v>0</v>
      </c>
      <c r="O20" s="12"/>
      <c r="P20" s="32">
        <f t="shared" si="6"/>
        <v>0</v>
      </c>
      <c r="Q20" s="31">
        <f t="shared" si="2"/>
        <v>0</v>
      </c>
      <c r="R20" s="31">
        <f t="shared" si="3"/>
        <v>0</v>
      </c>
      <c r="S20" s="31">
        <f t="shared" si="4"/>
        <v>0</v>
      </c>
      <c r="T20" s="32">
        <f t="shared" si="7"/>
        <v>0</v>
      </c>
      <c r="U20" s="19"/>
    </row>
    <row r="21" spans="1:21">
      <c r="A21" s="12"/>
      <c r="B21" s="12" t="s">
        <v>1</v>
      </c>
      <c r="C21" s="33"/>
      <c r="D21" s="33"/>
      <c r="E21" s="12"/>
      <c r="F21" s="12"/>
      <c r="G21" s="12"/>
      <c r="H21" s="12"/>
      <c r="I21" s="31">
        <f t="shared" si="0"/>
        <v>0</v>
      </c>
      <c r="J21" s="12"/>
      <c r="K21" s="32">
        <f t="shared" si="5"/>
        <v>0</v>
      </c>
      <c r="L21" s="12"/>
      <c r="M21" s="12"/>
      <c r="N21" s="31">
        <f t="shared" si="1"/>
        <v>0</v>
      </c>
      <c r="O21" s="12"/>
      <c r="P21" s="32">
        <f t="shared" si="6"/>
        <v>0</v>
      </c>
      <c r="Q21" s="31">
        <f t="shared" si="2"/>
        <v>0</v>
      </c>
      <c r="R21" s="31">
        <f t="shared" si="3"/>
        <v>0</v>
      </c>
      <c r="S21" s="31">
        <f t="shared" si="4"/>
        <v>0</v>
      </c>
      <c r="T21" s="32">
        <f t="shared" si="7"/>
        <v>0</v>
      </c>
      <c r="U21" s="19"/>
    </row>
    <row r="22" spans="1:21">
      <c r="A22" s="12"/>
      <c r="B22" s="12" t="s">
        <v>1</v>
      </c>
      <c r="C22" s="33"/>
      <c r="D22" s="33"/>
      <c r="E22" s="12"/>
      <c r="F22" s="12"/>
      <c r="G22" s="12"/>
      <c r="H22" s="12"/>
      <c r="I22" s="31">
        <f t="shared" si="0"/>
        <v>0</v>
      </c>
      <c r="J22" s="12"/>
      <c r="K22" s="32">
        <f t="shared" si="5"/>
        <v>0</v>
      </c>
      <c r="L22" s="12"/>
      <c r="M22" s="12"/>
      <c r="N22" s="31">
        <f t="shared" si="1"/>
        <v>0</v>
      </c>
      <c r="O22" s="12"/>
      <c r="P22" s="32">
        <f t="shared" si="6"/>
        <v>0</v>
      </c>
      <c r="Q22" s="31">
        <f t="shared" si="2"/>
        <v>0</v>
      </c>
      <c r="R22" s="31">
        <f t="shared" si="3"/>
        <v>0</v>
      </c>
      <c r="S22" s="31">
        <f t="shared" si="4"/>
        <v>0</v>
      </c>
      <c r="T22" s="32">
        <f t="shared" si="7"/>
        <v>0</v>
      </c>
      <c r="U22" s="19"/>
    </row>
    <row r="23" spans="1:21">
      <c r="A23" s="12"/>
      <c r="B23" s="12" t="s">
        <v>1</v>
      </c>
      <c r="C23" s="33"/>
      <c r="D23" s="33"/>
      <c r="E23" s="12"/>
      <c r="F23" s="12"/>
      <c r="G23" s="12"/>
      <c r="H23" s="12"/>
      <c r="I23" s="31">
        <f t="shared" si="0"/>
        <v>0</v>
      </c>
      <c r="J23" s="12"/>
      <c r="K23" s="32">
        <f t="shared" si="5"/>
        <v>0</v>
      </c>
      <c r="L23" s="12"/>
      <c r="M23" s="12"/>
      <c r="N23" s="31">
        <f t="shared" si="1"/>
        <v>0</v>
      </c>
      <c r="O23" s="12"/>
      <c r="P23" s="32">
        <f t="shared" si="6"/>
        <v>0</v>
      </c>
      <c r="Q23" s="31">
        <f t="shared" si="2"/>
        <v>0</v>
      </c>
      <c r="R23" s="31">
        <f t="shared" si="3"/>
        <v>0</v>
      </c>
      <c r="S23" s="31">
        <f t="shared" si="4"/>
        <v>0</v>
      </c>
      <c r="T23" s="32">
        <f t="shared" si="7"/>
        <v>0</v>
      </c>
      <c r="U23" s="19"/>
    </row>
    <row r="24" spans="1:21">
      <c r="A24" s="12"/>
      <c r="B24" s="12" t="s">
        <v>1</v>
      </c>
      <c r="C24" s="33"/>
      <c r="D24" s="33"/>
      <c r="E24" s="12"/>
      <c r="F24" s="12"/>
      <c r="G24" s="12"/>
      <c r="H24" s="12"/>
      <c r="I24" s="31">
        <f t="shared" si="0"/>
        <v>0</v>
      </c>
      <c r="J24" s="12"/>
      <c r="K24" s="32">
        <f t="shared" si="5"/>
        <v>0</v>
      </c>
      <c r="L24" s="12"/>
      <c r="M24" s="12"/>
      <c r="N24" s="31">
        <f t="shared" si="1"/>
        <v>0</v>
      </c>
      <c r="O24" s="12"/>
      <c r="P24" s="32">
        <f t="shared" si="6"/>
        <v>0</v>
      </c>
      <c r="Q24" s="31">
        <f t="shared" si="2"/>
        <v>0</v>
      </c>
      <c r="R24" s="31">
        <f t="shared" si="3"/>
        <v>0</v>
      </c>
      <c r="S24" s="31">
        <f t="shared" si="4"/>
        <v>0</v>
      </c>
      <c r="T24" s="32">
        <f t="shared" si="7"/>
        <v>0</v>
      </c>
      <c r="U24" s="19"/>
    </row>
    <row r="25" spans="1:21">
      <c r="A25" s="12"/>
      <c r="B25" s="12" t="s">
        <v>1</v>
      </c>
      <c r="C25" s="33"/>
      <c r="D25" s="33"/>
      <c r="E25" s="12"/>
      <c r="F25" s="12"/>
      <c r="G25" s="12"/>
      <c r="H25" s="12"/>
      <c r="I25" s="31">
        <f t="shared" si="0"/>
        <v>0</v>
      </c>
      <c r="J25" s="12"/>
      <c r="K25" s="32">
        <f t="shared" si="5"/>
        <v>0</v>
      </c>
      <c r="L25" s="12"/>
      <c r="M25" s="12"/>
      <c r="N25" s="31">
        <f t="shared" si="1"/>
        <v>0</v>
      </c>
      <c r="O25" s="12"/>
      <c r="P25" s="32">
        <f t="shared" si="6"/>
        <v>0</v>
      </c>
      <c r="Q25" s="31">
        <f t="shared" si="2"/>
        <v>0</v>
      </c>
      <c r="R25" s="31">
        <f t="shared" si="3"/>
        <v>0</v>
      </c>
      <c r="S25" s="31">
        <f t="shared" si="4"/>
        <v>0</v>
      </c>
      <c r="T25" s="32">
        <f t="shared" si="7"/>
        <v>0</v>
      </c>
      <c r="U25" s="19"/>
    </row>
    <row r="26" spans="1:21">
      <c r="A26" s="12"/>
      <c r="B26" s="12" t="s">
        <v>1</v>
      </c>
      <c r="C26" s="33"/>
      <c r="D26" s="33"/>
      <c r="E26" s="12"/>
      <c r="F26" s="12"/>
      <c r="G26" s="12"/>
      <c r="H26" s="12"/>
      <c r="I26" s="31">
        <f t="shared" si="0"/>
        <v>0</v>
      </c>
      <c r="J26" s="12"/>
      <c r="K26" s="32">
        <f t="shared" si="5"/>
        <v>0</v>
      </c>
      <c r="L26" s="12"/>
      <c r="M26" s="12"/>
      <c r="N26" s="31">
        <f t="shared" si="1"/>
        <v>0</v>
      </c>
      <c r="O26" s="12"/>
      <c r="P26" s="32">
        <f t="shared" si="6"/>
        <v>0</v>
      </c>
      <c r="Q26" s="31">
        <f t="shared" si="2"/>
        <v>0</v>
      </c>
      <c r="R26" s="31">
        <f t="shared" si="3"/>
        <v>0</v>
      </c>
      <c r="S26" s="31">
        <f t="shared" si="4"/>
        <v>0</v>
      </c>
      <c r="T26" s="32">
        <f t="shared" si="7"/>
        <v>0</v>
      </c>
      <c r="U26" s="19"/>
    </row>
    <row r="27" spans="1:21">
      <c r="A27" s="12"/>
      <c r="B27" s="12" t="s">
        <v>1</v>
      </c>
      <c r="C27" s="33"/>
      <c r="D27" s="33"/>
      <c r="E27" s="12"/>
      <c r="F27" s="12"/>
      <c r="G27" s="12"/>
      <c r="H27" s="12"/>
      <c r="I27" s="31">
        <f t="shared" si="0"/>
        <v>0</v>
      </c>
      <c r="J27" s="12"/>
      <c r="K27" s="32">
        <f t="shared" si="5"/>
        <v>0</v>
      </c>
      <c r="L27" s="12"/>
      <c r="M27" s="12"/>
      <c r="N27" s="31">
        <f t="shared" si="1"/>
        <v>0</v>
      </c>
      <c r="O27" s="12"/>
      <c r="P27" s="32">
        <f t="shared" si="6"/>
        <v>0</v>
      </c>
      <c r="Q27" s="31">
        <f t="shared" si="2"/>
        <v>0</v>
      </c>
      <c r="R27" s="31">
        <f t="shared" si="3"/>
        <v>0</v>
      </c>
      <c r="S27" s="31">
        <f t="shared" si="4"/>
        <v>0</v>
      </c>
      <c r="T27" s="32">
        <f t="shared" si="7"/>
        <v>0</v>
      </c>
      <c r="U27" s="19"/>
    </row>
    <row r="28" spans="1:21">
      <c r="A28" s="12"/>
      <c r="B28" s="12" t="s">
        <v>1</v>
      </c>
      <c r="C28" s="33"/>
      <c r="D28" s="33"/>
      <c r="E28" s="12"/>
      <c r="F28" s="12"/>
      <c r="G28" s="12"/>
      <c r="H28" s="12"/>
      <c r="I28" s="31">
        <f t="shared" si="0"/>
        <v>0</v>
      </c>
      <c r="J28" s="12"/>
      <c r="K28" s="32">
        <f t="shared" si="5"/>
        <v>0</v>
      </c>
      <c r="L28" s="12"/>
      <c r="M28" s="12"/>
      <c r="N28" s="31">
        <f t="shared" si="1"/>
        <v>0</v>
      </c>
      <c r="O28" s="12"/>
      <c r="P28" s="32">
        <f t="shared" si="6"/>
        <v>0</v>
      </c>
      <c r="Q28" s="31">
        <f t="shared" si="2"/>
        <v>0</v>
      </c>
      <c r="R28" s="31">
        <f t="shared" si="3"/>
        <v>0</v>
      </c>
      <c r="S28" s="31">
        <f t="shared" si="4"/>
        <v>0</v>
      </c>
      <c r="T28" s="32">
        <f t="shared" si="7"/>
        <v>0</v>
      </c>
      <c r="U28" s="19"/>
    </row>
    <row r="29" spans="1:21">
      <c r="A29" s="12"/>
      <c r="B29" s="12" t="s">
        <v>1</v>
      </c>
      <c r="C29" s="33"/>
      <c r="D29" s="33"/>
      <c r="E29" s="12"/>
      <c r="F29" s="12"/>
      <c r="G29" s="12"/>
      <c r="H29" s="12"/>
      <c r="I29" s="31">
        <f t="shared" si="0"/>
        <v>0</v>
      </c>
      <c r="J29" s="12"/>
      <c r="K29" s="32">
        <f t="shared" si="5"/>
        <v>0</v>
      </c>
      <c r="L29" s="12"/>
      <c r="M29" s="12"/>
      <c r="N29" s="31">
        <f t="shared" si="1"/>
        <v>0</v>
      </c>
      <c r="O29" s="12"/>
      <c r="P29" s="32">
        <f t="shared" si="6"/>
        <v>0</v>
      </c>
      <c r="Q29" s="31">
        <f t="shared" si="2"/>
        <v>0</v>
      </c>
      <c r="R29" s="31">
        <f t="shared" si="3"/>
        <v>0</v>
      </c>
      <c r="S29" s="31">
        <f t="shared" si="4"/>
        <v>0</v>
      </c>
      <c r="T29" s="32">
        <f t="shared" si="7"/>
        <v>0</v>
      </c>
      <c r="U29" s="19"/>
    </row>
    <row r="30" spans="1:21">
      <c r="A30" s="12"/>
      <c r="B30" s="12" t="s">
        <v>1</v>
      </c>
      <c r="C30" s="33"/>
      <c r="D30" s="33"/>
      <c r="E30" s="12"/>
      <c r="F30" s="12"/>
      <c r="G30" s="12"/>
      <c r="H30" s="12"/>
      <c r="I30" s="31">
        <f t="shared" si="0"/>
        <v>0</v>
      </c>
      <c r="J30" s="12"/>
      <c r="K30" s="32">
        <f t="shared" si="5"/>
        <v>0</v>
      </c>
      <c r="L30" s="12"/>
      <c r="M30" s="12"/>
      <c r="N30" s="31">
        <f t="shared" si="1"/>
        <v>0</v>
      </c>
      <c r="O30" s="12"/>
      <c r="P30" s="32">
        <f t="shared" si="6"/>
        <v>0</v>
      </c>
      <c r="Q30" s="31">
        <f t="shared" si="2"/>
        <v>0</v>
      </c>
      <c r="R30" s="31">
        <f t="shared" si="3"/>
        <v>0</v>
      </c>
      <c r="S30" s="31">
        <f t="shared" si="4"/>
        <v>0</v>
      </c>
      <c r="T30" s="32">
        <f t="shared" si="7"/>
        <v>0</v>
      </c>
      <c r="U30" s="19"/>
    </row>
    <row r="31" spans="1:21">
      <c r="A31" s="12"/>
      <c r="B31" s="12" t="s">
        <v>1</v>
      </c>
      <c r="C31" s="33"/>
      <c r="D31" s="33"/>
      <c r="E31" s="12"/>
      <c r="F31" s="12"/>
      <c r="G31" s="12"/>
      <c r="H31" s="12"/>
      <c r="I31" s="31">
        <f t="shared" si="0"/>
        <v>0</v>
      </c>
      <c r="J31" s="12"/>
      <c r="K31" s="32">
        <f t="shared" si="5"/>
        <v>0</v>
      </c>
      <c r="L31" s="12"/>
      <c r="M31" s="12"/>
      <c r="N31" s="31">
        <f t="shared" si="1"/>
        <v>0</v>
      </c>
      <c r="O31" s="12"/>
      <c r="P31" s="32">
        <f t="shared" si="6"/>
        <v>0</v>
      </c>
      <c r="Q31" s="31">
        <f t="shared" si="2"/>
        <v>0</v>
      </c>
      <c r="R31" s="31">
        <f t="shared" si="3"/>
        <v>0</v>
      </c>
      <c r="S31" s="31">
        <f t="shared" si="4"/>
        <v>0</v>
      </c>
      <c r="T31" s="32">
        <f t="shared" si="7"/>
        <v>0</v>
      </c>
      <c r="U31" s="19"/>
    </row>
    <row r="32" spans="1:21">
      <c r="A32" s="12"/>
      <c r="B32" s="12" t="s">
        <v>1</v>
      </c>
      <c r="C32" s="33"/>
      <c r="D32" s="33"/>
      <c r="E32" s="12"/>
      <c r="F32" s="12"/>
      <c r="G32" s="12"/>
      <c r="H32" s="12"/>
      <c r="I32" s="31">
        <f t="shared" si="0"/>
        <v>0</v>
      </c>
      <c r="J32" s="12"/>
      <c r="K32" s="32">
        <f t="shared" si="5"/>
        <v>0</v>
      </c>
      <c r="L32" s="12"/>
      <c r="M32" s="12"/>
      <c r="N32" s="31">
        <f t="shared" si="1"/>
        <v>0</v>
      </c>
      <c r="O32" s="12"/>
      <c r="P32" s="32">
        <f t="shared" si="6"/>
        <v>0</v>
      </c>
      <c r="Q32" s="31">
        <f t="shared" si="2"/>
        <v>0</v>
      </c>
      <c r="R32" s="31">
        <f t="shared" si="3"/>
        <v>0</v>
      </c>
      <c r="S32" s="31">
        <f t="shared" si="4"/>
        <v>0</v>
      </c>
      <c r="T32" s="32">
        <f t="shared" si="7"/>
        <v>0</v>
      </c>
      <c r="U32" s="19"/>
    </row>
    <row r="33" spans="1:21">
      <c r="A33" s="12"/>
      <c r="B33" s="12" t="s">
        <v>1</v>
      </c>
      <c r="C33" s="33"/>
      <c r="D33" s="33"/>
      <c r="E33" s="12"/>
      <c r="F33" s="12"/>
      <c r="G33" s="12"/>
      <c r="H33" s="12"/>
      <c r="I33" s="31">
        <f t="shared" si="0"/>
        <v>0</v>
      </c>
      <c r="J33" s="12"/>
      <c r="K33" s="32">
        <f t="shared" si="5"/>
        <v>0</v>
      </c>
      <c r="L33" s="12"/>
      <c r="M33" s="12"/>
      <c r="N33" s="31">
        <f t="shared" si="1"/>
        <v>0</v>
      </c>
      <c r="O33" s="12"/>
      <c r="P33" s="32">
        <f t="shared" si="6"/>
        <v>0</v>
      </c>
      <c r="Q33" s="31">
        <f t="shared" si="2"/>
        <v>0</v>
      </c>
      <c r="R33" s="31">
        <f t="shared" si="3"/>
        <v>0</v>
      </c>
      <c r="S33" s="31">
        <f t="shared" si="4"/>
        <v>0</v>
      </c>
      <c r="T33" s="32">
        <f t="shared" si="7"/>
        <v>0</v>
      </c>
      <c r="U33" s="19"/>
    </row>
    <row r="34" spans="1:21">
      <c r="A34" s="12"/>
      <c r="B34" s="12" t="s">
        <v>1</v>
      </c>
      <c r="C34" s="33"/>
      <c r="D34" s="33"/>
      <c r="E34" s="12"/>
      <c r="F34" s="12"/>
      <c r="G34" s="12"/>
      <c r="H34" s="12"/>
      <c r="I34" s="31">
        <f t="shared" si="0"/>
        <v>0</v>
      </c>
      <c r="J34" s="12"/>
      <c r="K34" s="32">
        <f t="shared" si="5"/>
        <v>0</v>
      </c>
      <c r="L34" s="12"/>
      <c r="M34" s="12"/>
      <c r="N34" s="31">
        <f t="shared" si="1"/>
        <v>0</v>
      </c>
      <c r="O34" s="12"/>
      <c r="P34" s="32">
        <f t="shared" si="6"/>
        <v>0</v>
      </c>
      <c r="Q34" s="31">
        <f t="shared" si="2"/>
        <v>0</v>
      </c>
      <c r="R34" s="31">
        <f t="shared" si="3"/>
        <v>0</v>
      </c>
      <c r="S34" s="31">
        <f t="shared" si="4"/>
        <v>0</v>
      </c>
      <c r="T34" s="32">
        <f t="shared" si="7"/>
        <v>0</v>
      </c>
      <c r="U34" s="19"/>
    </row>
    <row r="35" spans="1:21">
      <c r="A35" s="12"/>
      <c r="B35" s="12" t="s">
        <v>1</v>
      </c>
      <c r="C35" s="33"/>
      <c r="D35" s="33"/>
      <c r="E35" s="12"/>
      <c r="F35" s="12"/>
      <c r="G35" s="12"/>
      <c r="H35" s="12"/>
      <c r="I35" s="31">
        <f t="shared" si="0"/>
        <v>0</v>
      </c>
      <c r="J35" s="12"/>
      <c r="K35" s="32">
        <f t="shared" si="5"/>
        <v>0</v>
      </c>
      <c r="L35" s="12"/>
      <c r="M35" s="12"/>
      <c r="N35" s="31">
        <f t="shared" si="1"/>
        <v>0</v>
      </c>
      <c r="O35" s="12"/>
      <c r="P35" s="32">
        <f t="shared" si="6"/>
        <v>0</v>
      </c>
      <c r="Q35" s="31">
        <f t="shared" si="2"/>
        <v>0</v>
      </c>
      <c r="R35" s="31">
        <f t="shared" si="3"/>
        <v>0</v>
      </c>
      <c r="S35" s="31">
        <f t="shared" si="4"/>
        <v>0</v>
      </c>
      <c r="T35" s="32">
        <f t="shared" si="7"/>
        <v>0</v>
      </c>
      <c r="U35" s="19"/>
    </row>
    <row r="36" spans="1:21">
      <c r="A36" s="12"/>
      <c r="B36" s="12" t="s">
        <v>1</v>
      </c>
      <c r="C36" s="33"/>
      <c r="D36" s="33"/>
      <c r="E36" s="12"/>
      <c r="F36" s="12"/>
      <c r="G36" s="12"/>
      <c r="H36" s="12"/>
      <c r="I36" s="31">
        <f t="shared" si="0"/>
        <v>0</v>
      </c>
      <c r="J36" s="12"/>
      <c r="K36" s="32">
        <f t="shared" si="5"/>
        <v>0</v>
      </c>
      <c r="L36" s="12"/>
      <c r="M36" s="12"/>
      <c r="N36" s="31">
        <f t="shared" si="1"/>
        <v>0</v>
      </c>
      <c r="O36" s="12"/>
      <c r="P36" s="32">
        <f t="shared" si="6"/>
        <v>0</v>
      </c>
      <c r="Q36" s="31">
        <f t="shared" si="2"/>
        <v>0</v>
      </c>
      <c r="R36" s="31">
        <f t="shared" si="3"/>
        <v>0</v>
      </c>
      <c r="S36" s="31">
        <f t="shared" si="4"/>
        <v>0</v>
      </c>
      <c r="T36" s="32">
        <f t="shared" si="7"/>
        <v>0</v>
      </c>
      <c r="U36" s="19"/>
    </row>
    <row r="37" spans="1:21">
      <c r="A37" s="12"/>
      <c r="B37" s="12" t="s">
        <v>1</v>
      </c>
      <c r="C37" s="33"/>
      <c r="D37" s="33"/>
      <c r="E37" s="12"/>
      <c r="F37" s="12"/>
      <c r="G37" s="12"/>
      <c r="H37" s="12"/>
      <c r="I37" s="31">
        <f t="shared" si="0"/>
        <v>0</v>
      </c>
      <c r="J37" s="12"/>
      <c r="K37" s="32">
        <f t="shared" si="5"/>
        <v>0</v>
      </c>
      <c r="L37" s="12"/>
      <c r="M37" s="12"/>
      <c r="N37" s="31">
        <f t="shared" si="1"/>
        <v>0</v>
      </c>
      <c r="O37" s="12"/>
      <c r="P37" s="32">
        <f t="shared" si="6"/>
        <v>0</v>
      </c>
      <c r="Q37" s="31">
        <f t="shared" ref="Q37:Q68" si="8">(G37+L37)*F37</f>
        <v>0</v>
      </c>
      <c r="R37" s="31">
        <f t="shared" ref="R37:R68" si="9">(H37+M37)*F37</f>
        <v>0</v>
      </c>
      <c r="S37" s="31">
        <f t="shared" ref="S37:S68" si="10">(I37+N37)*F37</f>
        <v>0</v>
      </c>
      <c r="T37" s="32">
        <f t="shared" si="7"/>
        <v>0</v>
      </c>
      <c r="U37" s="19"/>
    </row>
    <row r="38" spans="1:21">
      <c r="A38" s="12"/>
      <c r="B38" s="12" t="s">
        <v>1</v>
      </c>
      <c r="C38" s="33"/>
      <c r="D38" s="33"/>
      <c r="E38" s="12"/>
      <c r="F38" s="12"/>
      <c r="G38" s="12"/>
      <c r="H38" s="12"/>
      <c r="I38" s="31">
        <f t="shared" si="0"/>
        <v>0</v>
      </c>
      <c r="J38" s="12"/>
      <c r="K38" s="32">
        <f t="shared" si="5"/>
        <v>0</v>
      </c>
      <c r="L38" s="12"/>
      <c r="M38" s="12"/>
      <c r="N38" s="31">
        <f t="shared" si="1"/>
        <v>0</v>
      </c>
      <c r="O38" s="12"/>
      <c r="P38" s="32">
        <f t="shared" si="6"/>
        <v>0</v>
      </c>
      <c r="Q38" s="31">
        <f t="shared" si="8"/>
        <v>0</v>
      </c>
      <c r="R38" s="31">
        <f t="shared" si="9"/>
        <v>0</v>
      </c>
      <c r="S38" s="31">
        <f t="shared" si="10"/>
        <v>0</v>
      </c>
      <c r="T38" s="32">
        <f t="shared" si="7"/>
        <v>0</v>
      </c>
      <c r="U38" s="19"/>
    </row>
    <row r="39" spans="1:21">
      <c r="A39" s="12"/>
      <c r="B39" s="12" t="s">
        <v>1</v>
      </c>
      <c r="C39" s="33"/>
      <c r="D39" s="33"/>
      <c r="E39" s="12"/>
      <c r="F39" s="12"/>
      <c r="G39" s="12"/>
      <c r="H39" s="12"/>
      <c r="I39" s="31">
        <f t="shared" si="0"/>
        <v>0</v>
      </c>
      <c r="J39" s="12"/>
      <c r="K39" s="32">
        <f t="shared" si="5"/>
        <v>0</v>
      </c>
      <c r="L39" s="12"/>
      <c r="M39" s="12"/>
      <c r="N39" s="31">
        <f t="shared" si="1"/>
        <v>0</v>
      </c>
      <c r="O39" s="12"/>
      <c r="P39" s="32">
        <f t="shared" si="6"/>
        <v>0</v>
      </c>
      <c r="Q39" s="31">
        <f t="shared" si="8"/>
        <v>0</v>
      </c>
      <c r="R39" s="31">
        <f t="shared" si="9"/>
        <v>0</v>
      </c>
      <c r="S39" s="31">
        <f t="shared" si="10"/>
        <v>0</v>
      </c>
      <c r="T39" s="32">
        <f t="shared" si="7"/>
        <v>0</v>
      </c>
      <c r="U39" s="19"/>
    </row>
    <row r="40" spans="1:21">
      <c r="A40" s="12"/>
      <c r="B40" s="12" t="s">
        <v>1</v>
      </c>
      <c r="C40" s="33"/>
      <c r="D40" s="33"/>
      <c r="E40" s="12"/>
      <c r="F40" s="12"/>
      <c r="G40" s="12"/>
      <c r="H40" s="12"/>
      <c r="I40" s="31">
        <f t="shared" si="0"/>
        <v>0</v>
      </c>
      <c r="J40" s="12"/>
      <c r="K40" s="32">
        <f t="shared" si="5"/>
        <v>0</v>
      </c>
      <c r="L40" s="12"/>
      <c r="M40" s="12"/>
      <c r="N40" s="31">
        <f t="shared" si="1"/>
        <v>0</v>
      </c>
      <c r="O40" s="12"/>
      <c r="P40" s="32">
        <f t="shared" si="6"/>
        <v>0</v>
      </c>
      <c r="Q40" s="31">
        <f t="shared" si="8"/>
        <v>0</v>
      </c>
      <c r="R40" s="31">
        <f t="shared" si="9"/>
        <v>0</v>
      </c>
      <c r="S40" s="31">
        <f t="shared" si="10"/>
        <v>0</v>
      </c>
      <c r="T40" s="32">
        <f t="shared" si="7"/>
        <v>0</v>
      </c>
      <c r="U40" s="19"/>
    </row>
    <row r="41" spans="1:21">
      <c r="A41" s="12"/>
      <c r="B41" s="12" t="s">
        <v>1</v>
      </c>
      <c r="C41" s="33"/>
      <c r="D41" s="33"/>
      <c r="E41" s="12"/>
      <c r="F41" s="12"/>
      <c r="G41" s="12"/>
      <c r="H41" s="12"/>
      <c r="I41" s="31">
        <f t="shared" si="0"/>
        <v>0</v>
      </c>
      <c r="J41" s="12"/>
      <c r="K41" s="32">
        <f t="shared" si="5"/>
        <v>0</v>
      </c>
      <c r="L41" s="12"/>
      <c r="M41" s="12"/>
      <c r="N41" s="31">
        <f t="shared" si="1"/>
        <v>0</v>
      </c>
      <c r="O41" s="12"/>
      <c r="P41" s="32">
        <f t="shared" si="6"/>
        <v>0</v>
      </c>
      <c r="Q41" s="31">
        <f t="shared" si="8"/>
        <v>0</v>
      </c>
      <c r="R41" s="31">
        <f t="shared" si="9"/>
        <v>0</v>
      </c>
      <c r="S41" s="31">
        <f t="shared" si="10"/>
        <v>0</v>
      </c>
      <c r="T41" s="32">
        <f t="shared" si="7"/>
        <v>0</v>
      </c>
      <c r="U41" s="19"/>
    </row>
    <row r="42" spans="1:21">
      <c r="A42" s="12"/>
      <c r="B42" s="12" t="s">
        <v>1</v>
      </c>
      <c r="C42" s="33"/>
      <c r="D42" s="33"/>
      <c r="E42" s="12"/>
      <c r="F42" s="12"/>
      <c r="G42" s="12"/>
      <c r="H42" s="12"/>
      <c r="I42" s="31">
        <f t="shared" si="0"/>
        <v>0</v>
      </c>
      <c r="J42" s="12"/>
      <c r="K42" s="32">
        <f t="shared" si="5"/>
        <v>0</v>
      </c>
      <c r="L42" s="12"/>
      <c r="M42" s="12"/>
      <c r="N42" s="31">
        <f t="shared" si="1"/>
        <v>0</v>
      </c>
      <c r="O42" s="12"/>
      <c r="P42" s="32">
        <f t="shared" si="6"/>
        <v>0</v>
      </c>
      <c r="Q42" s="31">
        <f t="shared" si="8"/>
        <v>0</v>
      </c>
      <c r="R42" s="31">
        <f t="shared" si="9"/>
        <v>0</v>
      </c>
      <c r="S42" s="31">
        <f t="shared" si="10"/>
        <v>0</v>
      </c>
      <c r="T42" s="32">
        <f t="shared" si="7"/>
        <v>0</v>
      </c>
      <c r="U42" s="19"/>
    </row>
    <row r="43" spans="1:21">
      <c r="A43" s="12"/>
      <c r="B43" s="12" t="s">
        <v>1</v>
      </c>
      <c r="C43" s="33"/>
      <c r="D43" s="33"/>
      <c r="E43" s="12"/>
      <c r="F43" s="12"/>
      <c r="G43" s="12"/>
      <c r="H43" s="12"/>
      <c r="I43" s="31">
        <f t="shared" si="0"/>
        <v>0</v>
      </c>
      <c r="J43" s="12"/>
      <c r="K43" s="32">
        <f t="shared" si="5"/>
        <v>0</v>
      </c>
      <c r="L43" s="12"/>
      <c r="M43" s="12"/>
      <c r="N43" s="31">
        <f t="shared" si="1"/>
        <v>0</v>
      </c>
      <c r="O43" s="12"/>
      <c r="P43" s="32">
        <f t="shared" si="6"/>
        <v>0</v>
      </c>
      <c r="Q43" s="31">
        <f t="shared" si="8"/>
        <v>0</v>
      </c>
      <c r="R43" s="31">
        <f t="shared" si="9"/>
        <v>0</v>
      </c>
      <c r="S43" s="31">
        <f t="shared" si="10"/>
        <v>0</v>
      </c>
      <c r="T43" s="32">
        <f t="shared" si="7"/>
        <v>0</v>
      </c>
      <c r="U43" s="19"/>
    </row>
    <row r="44" spans="1:21">
      <c r="A44" s="12"/>
      <c r="B44" s="12" t="s">
        <v>1</v>
      </c>
      <c r="C44" s="33"/>
      <c r="D44" s="33"/>
      <c r="E44" s="12"/>
      <c r="F44" s="12"/>
      <c r="G44" s="12"/>
      <c r="H44" s="12"/>
      <c r="I44" s="31">
        <f t="shared" si="0"/>
        <v>0</v>
      </c>
      <c r="J44" s="12"/>
      <c r="K44" s="32">
        <f t="shared" si="5"/>
        <v>0</v>
      </c>
      <c r="L44" s="12"/>
      <c r="M44" s="12"/>
      <c r="N44" s="31">
        <f t="shared" si="1"/>
        <v>0</v>
      </c>
      <c r="O44" s="12"/>
      <c r="P44" s="32">
        <f t="shared" si="6"/>
        <v>0</v>
      </c>
      <c r="Q44" s="31">
        <f t="shared" si="8"/>
        <v>0</v>
      </c>
      <c r="R44" s="31">
        <f t="shared" si="9"/>
        <v>0</v>
      </c>
      <c r="S44" s="31">
        <f t="shared" si="10"/>
        <v>0</v>
      </c>
      <c r="T44" s="32">
        <f t="shared" si="7"/>
        <v>0</v>
      </c>
      <c r="U44" s="19"/>
    </row>
    <row r="45" spans="1:21">
      <c r="A45" s="12"/>
      <c r="B45" s="12" t="s">
        <v>1</v>
      </c>
      <c r="C45" s="33"/>
      <c r="D45" s="33"/>
      <c r="E45" s="12"/>
      <c r="F45" s="12"/>
      <c r="G45" s="12"/>
      <c r="H45" s="12"/>
      <c r="I45" s="31">
        <f t="shared" si="0"/>
        <v>0</v>
      </c>
      <c r="J45" s="12"/>
      <c r="K45" s="32">
        <f t="shared" si="5"/>
        <v>0</v>
      </c>
      <c r="L45" s="12"/>
      <c r="M45" s="12"/>
      <c r="N45" s="31">
        <f t="shared" si="1"/>
        <v>0</v>
      </c>
      <c r="O45" s="12"/>
      <c r="P45" s="32">
        <f t="shared" si="6"/>
        <v>0</v>
      </c>
      <c r="Q45" s="31">
        <f t="shared" si="8"/>
        <v>0</v>
      </c>
      <c r="R45" s="31">
        <f t="shared" si="9"/>
        <v>0</v>
      </c>
      <c r="S45" s="31">
        <f t="shared" si="10"/>
        <v>0</v>
      </c>
      <c r="T45" s="32">
        <f t="shared" si="7"/>
        <v>0</v>
      </c>
      <c r="U45" s="19"/>
    </row>
    <row r="46" spans="1:21">
      <c r="A46" s="12"/>
      <c r="B46" s="12" t="s">
        <v>1</v>
      </c>
      <c r="C46" s="33"/>
      <c r="D46" s="33"/>
      <c r="E46" s="12"/>
      <c r="F46" s="12"/>
      <c r="G46" s="12"/>
      <c r="H46" s="12"/>
      <c r="I46" s="31">
        <f t="shared" si="0"/>
        <v>0</v>
      </c>
      <c r="J46" s="12"/>
      <c r="K46" s="32">
        <f t="shared" si="5"/>
        <v>0</v>
      </c>
      <c r="L46" s="12"/>
      <c r="M46" s="12"/>
      <c r="N46" s="31">
        <f t="shared" si="1"/>
        <v>0</v>
      </c>
      <c r="O46" s="12"/>
      <c r="P46" s="32">
        <f t="shared" si="6"/>
        <v>0</v>
      </c>
      <c r="Q46" s="31">
        <f t="shared" si="8"/>
        <v>0</v>
      </c>
      <c r="R46" s="31">
        <f t="shared" si="9"/>
        <v>0</v>
      </c>
      <c r="S46" s="31">
        <f t="shared" si="10"/>
        <v>0</v>
      </c>
      <c r="T46" s="32">
        <f t="shared" si="7"/>
        <v>0</v>
      </c>
      <c r="U46" s="19"/>
    </row>
    <row r="47" spans="1:21">
      <c r="A47" s="12"/>
      <c r="B47" s="12" t="s">
        <v>1</v>
      </c>
      <c r="C47" s="33"/>
      <c r="D47" s="33"/>
      <c r="E47" s="12"/>
      <c r="F47" s="12"/>
      <c r="G47" s="12"/>
      <c r="H47" s="12"/>
      <c r="I47" s="31">
        <f t="shared" si="0"/>
        <v>0</v>
      </c>
      <c r="J47" s="12"/>
      <c r="K47" s="32">
        <f t="shared" si="5"/>
        <v>0</v>
      </c>
      <c r="L47" s="12"/>
      <c r="M47" s="12"/>
      <c r="N47" s="31">
        <f t="shared" si="1"/>
        <v>0</v>
      </c>
      <c r="O47" s="12"/>
      <c r="P47" s="32">
        <f t="shared" si="6"/>
        <v>0</v>
      </c>
      <c r="Q47" s="31">
        <f t="shared" si="8"/>
        <v>0</v>
      </c>
      <c r="R47" s="31">
        <f t="shared" si="9"/>
        <v>0</v>
      </c>
      <c r="S47" s="31">
        <f t="shared" si="10"/>
        <v>0</v>
      </c>
      <c r="T47" s="32">
        <f t="shared" si="7"/>
        <v>0</v>
      </c>
      <c r="U47" s="19"/>
    </row>
    <row r="48" spans="1:21">
      <c r="A48" s="12"/>
      <c r="B48" s="12" t="s">
        <v>1</v>
      </c>
      <c r="C48" s="33"/>
      <c r="D48" s="33"/>
      <c r="E48" s="12"/>
      <c r="F48" s="12"/>
      <c r="G48" s="12"/>
      <c r="H48" s="12"/>
      <c r="I48" s="31">
        <f t="shared" si="0"/>
        <v>0</v>
      </c>
      <c r="J48" s="12"/>
      <c r="K48" s="32">
        <f t="shared" si="5"/>
        <v>0</v>
      </c>
      <c r="L48" s="12"/>
      <c r="M48" s="12"/>
      <c r="N48" s="31">
        <f t="shared" si="1"/>
        <v>0</v>
      </c>
      <c r="O48" s="12"/>
      <c r="P48" s="32">
        <f t="shared" si="6"/>
        <v>0</v>
      </c>
      <c r="Q48" s="31">
        <f t="shared" si="8"/>
        <v>0</v>
      </c>
      <c r="R48" s="31">
        <f t="shared" si="9"/>
        <v>0</v>
      </c>
      <c r="S48" s="31">
        <f t="shared" si="10"/>
        <v>0</v>
      </c>
      <c r="T48" s="32">
        <f t="shared" si="7"/>
        <v>0</v>
      </c>
      <c r="U48" s="19"/>
    </row>
    <row r="49" spans="1:21">
      <c r="A49" s="12"/>
      <c r="B49" s="12" t="s">
        <v>1</v>
      </c>
      <c r="C49" s="33"/>
      <c r="D49" s="33"/>
      <c r="E49" s="12"/>
      <c r="F49" s="12"/>
      <c r="G49" s="12"/>
      <c r="H49" s="12"/>
      <c r="I49" s="31">
        <f t="shared" si="0"/>
        <v>0</v>
      </c>
      <c r="J49" s="12"/>
      <c r="K49" s="32">
        <f t="shared" si="5"/>
        <v>0</v>
      </c>
      <c r="L49" s="12"/>
      <c r="M49" s="12"/>
      <c r="N49" s="31">
        <f t="shared" si="1"/>
        <v>0</v>
      </c>
      <c r="O49" s="12"/>
      <c r="P49" s="32">
        <f t="shared" si="6"/>
        <v>0</v>
      </c>
      <c r="Q49" s="31">
        <f t="shared" si="8"/>
        <v>0</v>
      </c>
      <c r="R49" s="31">
        <f t="shared" si="9"/>
        <v>0</v>
      </c>
      <c r="S49" s="31">
        <f t="shared" si="10"/>
        <v>0</v>
      </c>
      <c r="T49" s="32">
        <f t="shared" si="7"/>
        <v>0</v>
      </c>
      <c r="U49" s="19"/>
    </row>
    <row r="50" spans="1:21">
      <c r="A50" s="12"/>
      <c r="B50" s="12" t="s">
        <v>1</v>
      </c>
      <c r="C50" s="33"/>
      <c r="D50" s="33"/>
      <c r="E50" s="12"/>
      <c r="F50" s="12"/>
      <c r="G50" s="12"/>
      <c r="H50" s="12"/>
      <c r="I50" s="31">
        <f t="shared" si="0"/>
        <v>0</v>
      </c>
      <c r="J50" s="12"/>
      <c r="K50" s="32">
        <f t="shared" si="5"/>
        <v>0</v>
      </c>
      <c r="L50" s="12"/>
      <c r="M50" s="12"/>
      <c r="N50" s="31">
        <f t="shared" si="1"/>
        <v>0</v>
      </c>
      <c r="O50" s="12"/>
      <c r="P50" s="32">
        <f t="shared" si="6"/>
        <v>0</v>
      </c>
      <c r="Q50" s="31">
        <f t="shared" si="8"/>
        <v>0</v>
      </c>
      <c r="R50" s="31">
        <f t="shared" si="9"/>
        <v>0</v>
      </c>
      <c r="S50" s="31">
        <f t="shared" si="10"/>
        <v>0</v>
      </c>
      <c r="T50" s="32">
        <f t="shared" si="7"/>
        <v>0</v>
      </c>
      <c r="U50" s="19"/>
    </row>
    <row r="51" spans="1:21">
      <c r="A51" s="12"/>
      <c r="B51" s="12" t="s">
        <v>1</v>
      </c>
      <c r="C51" s="33"/>
      <c r="D51" s="33"/>
      <c r="E51" s="12"/>
      <c r="F51" s="12"/>
      <c r="G51" s="12"/>
      <c r="H51" s="12"/>
      <c r="I51" s="31">
        <f t="shared" si="0"/>
        <v>0</v>
      </c>
      <c r="J51" s="12"/>
      <c r="K51" s="32">
        <f t="shared" si="5"/>
        <v>0</v>
      </c>
      <c r="L51" s="12"/>
      <c r="M51" s="12"/>
      <c r="N51" s="31">
        <f t="shared" si="1"/>
        <v>0</v>
      </c>
      <c r="O51" s="12"/>
      <c r="P51" s="32">
        <f t="shared" si="6"/>
        <v>0</v>
      </c>
      <c r="Q51" s="31">
        <f t="shared" si="8"/>
        <v>0</v>
      </c>
      <c r="R51" s="31">
        <f t="shared" si="9"/>
        <v>0</v>
      </c>
      <c r="S51" s="31">
        <f t="shared" si="10"/>
        <v>0</v>
      </c>
      <c r="T51" s="32">
        <f t="shared" si="7"/>
        <v>0</v>
      </c>
      <c r="U51" s="19"/>
    </row>
    <row r="52" spans="1:21">
      <c r="A52" s="12"/>
      <c r="B52" s="12" t="s">
        <v>1</v>
      </c>
      <c r="C52" s="33"/>
      <c r="D52" s="33"/>
      <c r="E52" s="12"/>
      <c r="F52" s="12"/>
      <c r="G52" s="12"/>
      <c r="H52" s="12"/>
      <c r="I52" s="31">
        <f t="shared" si="0"/>
        <v>0</v>
      </c>
      <c r="J52" s="12"/>
      <c r="K52" s="32">
        <f t="shared" si="5"/>
        <v>0</v>
      </c>
      <c r="L52" s="12"/>
      <c r="M52" s="12"/>
      <c r="N52" s="31">
        <f t="shared" si="1"/>
        <v>0</v>
      </c>
      <c r="O52" s="12"/>
      <c r="P52" s="32">
        <f t="shared" si="6"/>
        <v>0</v>
      </c>
      <c r="Q52" s="31">
        <f t="shared" si="8"/>
        <v>0</v>
      </c>
      <c r="R52" s="31">
        <f t="shared" si="9"/>
        <v>0</v>
      </c>
      <c r="S52" s="31">
        <f t="shared" si="10"/>
        <v>0</v>
      </c>
      <c r="T52" s="32">
        <f t="shared" si="7"/>
        <v>0</v>
      </c>
      <c r="U52" s="19"/>
    </row>
    <row r="53" spans="1:21">
      <c r="A53" s="12"/>
      <c r="B53" s="12" t="s">
        <v>1</v>
      </c>
      <c r="C53" s="33"/>
      <c r="D53" s="33"/>
      <c r="E53" s="12"/>
      <c r="F53" s="12"/>
      <c r="G53" s="12"/>
      <c r="H53" s="12"/>
      <c r="I53" s="31">
        <f t="shared" si="0"/>
        <v>0</v>
      </c>
      <c r="J53" s="12"/>
      <c r="K53" s="32">
        <f t="shared" si="5"/>
        <v>0</v>
      </c>
      <c r="L53" s="12"/>
      <c r="M53" s="12"/>
      <c r="N53" s="31">
        <f t="shared" si="1"/>
        <v>0</v>
      </c>
      <c r="O53" s="12"/>
      <c r="P53" s="32">
        <f t="shared" si="6"/>
        <v>0</v>
      </c>
      <c r="Q53" s="31">
        <f t="shared" si="8"/>
        <v>0</v>
      </c>
      <c r="R53" s="31">
        <f t="shared" si="9"/>
        <v>0</v>
      </c>
      <c r="S53" s="31">
        <f t="shared" si="10"/>
        <v>0</v>
      </c>
      <c r="T53" s="32">
        <f t="shared" si="7"/>
        <v>0</v>
      </c>
      <c r="U53" s="19"/>
    </row>
    <row r="54" spans="1:21">
      <c r="A54" s="12"/>
      <c r="B54" s="12" t="s">
        <v>1</v>
      </c>
      <c r="C54" s="33"/>
      <c r="D54" s="33"/>
      <c r="E54" s="12"/>
      <c r="F54" s="12"/>
      <c r="G54" s="12"/>
      <c r="H54" s="12"/>
      <c r="I54" s="31">
        <f t="shared" si="0"/>
        <v>0</v>
      </c>
      <c r="J54" s="12"/>
      <c r="K54" s="32">
        <f t="shared" si="5"/>
        <v>0</v>
      </c>
      <c r="L54" s="12"/>
      <c r="M54" s="12"/>
      <c r="N54" s="31">
        <f t="shared" si="1"/>
        <v>0</v>
      </c>
      <c r="O54" s="12"/>
      <c r="P54" s="32">
        <f t="shared" si="6"/>
        <v>0</v>
      </c>
      <c r="Q54" s="31">
        <f t="shared" si="8"/>
        <v>0</v>
      </c>
      <c r="R54" s="31">
        <f t="shared" si="9"/>
        <v>0</v>
      </c>
      <c r="S54" s="31">
        <f t="shared" si="10"/>
        <v>0</v>
      </c>
      <c r="T54" s="32">
        <f t="shared" si="7"/>
        <v>0</v>
      </c>
      <c r="U54" s="19"/>
    </row>
    <row r="55" spans="1:21">
      <c r="A55" s="12"/>
      <c r="B55" s="12" t="s">
        <v>1</v>
      </c>
      <c r="C55" s="33"/>
      <c r="D55" s="33"/>
      <c r="E55" s="12"/>
      <c r="F55" s="12"/>
      <c r="G55" s="12"/>
      <c r="H55" s="12"/>
      <c r="I55" s="31">
        <f t="shared" si="0"/>
        <v>0</v>
      </c>
      <c r="J55" s="12"/>
      <c r="K55" s="32">
        <f t="shared" si="5"/>
        <v>0</v>
      </c>
      <c r="L55" s="12"/>
      <c r="M55" s="12"/>
      <c r="N55" s="31">
        <f t="shared" si="1"/>
        <v>0</v>
      </c>
      <c r="O55" s="12"/>
      <c r="P55" s="32">
        <f t="shared" si="6"/>
        <v>0</v>
      </c>
      <c r="Q55" s="31">
        <f t="shared" si="8"/>
        <v>0</v>
      </c>
      <c r="R55" s="31">
        <f t="shared" si="9"/>
        <v>0</v>
      </c>
      <c r="S55" s="31">
        <f t="shared" si="10"/>
        <v>0</v>
      </c>
      <c r="T55" s="32">
        <f t="shared" si="7"/>
        <v>0</v>
      </c>
      <c r="U55" s="19"/>
    </row>
    <row r="56" spans="1:21">
      <c r="A56" s="12"/>
      <c r="B56" s="12" t="s">
        <v>1</v>
      </c>
      <c r="C56" s="33"/>
      <c r="D56" s="33"/>
      <c r="E56" s="12"/>
      <c r="F56" s="12"/>
      <c r="G56" s="12"/>
      <c r="H56" s="12"/>
      <c r="I56" s="31">
        <f t="shared" si="0"/>
        <v>0</v>
      </c>
      <c r="J56" s="12"/>
      <c r="K56" s="32">
        <f t="shared" si="5"/>
        <v>0</v>
      </c>
      <c r="L56" s="12"/>
      <c r="M56" s="12"/>
      <c r="N56" s="31">
        <f t="shared" si="1"/>
        <v>0</v>
      </c>
      <c r="O56" s="12"/>
      <c r="P56" s="32">
        <f t="shared" si="6"/>
        <v>0</v>
      </c>
      <c r="Q56" s="31">
        <f t="shared" si="8"/>
        <v>0</v>
      </c>
      <c r="R56" s="31">
        <f t="shared" si="9"/>
        <v>0</v>
      </c>
      <c r="S56" s="31">
        <f t="shared" si="10"/>
        <v>0</v>
      </c>
      <c r="T56" s="32">
        <f t="shared" si="7"/>
        <v>0</v>
      </c>
      <c r="U56" s="19"/>
    </row>
    <row r="57" spans="1:21">
      <c r="A57" s="12"/>
      <c r="B57" s="12" t="s">
        <v>1</v>
      </c>
      <c r="C57" s="33"/>
      <c r="D57" s="33"/>
      <c r="E57" s="12"/>
      <c r="F57" s="12"/>
      <c r="G57" s="12"/>
      <c r="H57" s="12"/>
      <c r="I57" s="31">
        <f t="shared" si="0"/>
        <v>0</v>
      </c>
      <c r="J57" s="12"/>
      <c r="K57" s="32">
        <f t="shared" si="5"/>
        <v>0</v>
      </c>
      <c r="L57" s="12"/>
      <c r="M57" s="12"/>
      <c r="N57" s="31">
        <f t="shared" si="1"/>
        <v>0</v>
      </c>
      <c r="O57" s="12"/>
      <c r="P57" s="32">
        <f t="shared" si="6"/>
        <v>0</v>
      </c>
      <c r="Q57" s="31">
        <f t="shared" si="8"/>
        <v>0</v>
      </c>
      <c r="R57" s="31">
        <f t="shared" si="9"/>
        <v>0</v>
      </c>
      <c r="S57" s="31">
        <f t="shared" si="10"/>
        <v>0</v>
      </c>
      <c r="T57" s="32">
        <f t="shared" si="7"/>
        <v>0</v>
      </c>
      <c r="U57" s="19"/>
    </row>
    <row r="58" spans="1:21">
      <c r="A58" s="12"/>
      <c r="B58" s="12" t="s">
        <v>1</v>
      </c>
      <c r="C58" s="33"/>
      <c r="D58" s="33"/>
      <c r="E58" s="12"/>
      <c r="F58" s="12"/>
      <c r="G58" s="12"/>
      <c r="H58" s="12"/>
      <c r="I58" s="31">
        <f t="shared" si="0"/>
        <v>0</v>
      </c>
      <c r="J58" s="12"/>
      <c r="K58" s="32">
        <f t="shared" si="5"/>
        <v>0</v>
      </c>
      <c r="L58" s="12"/>
      <c r="M58" s="12"/>
      <c r="N58" s="31">
        <f t="shared" si="1"/>
        <v>0</v>
      </c>
      <c r="O58" s="12"/>
      <c r="P58" s="32">
        <f t="shared" si="6"/>
        <v>0</v>
      </c>
      <c r="Q58" s="31">
        <f t="shared" si="8"/>
        <v>0</v>
      </c>
      <c r="R58" s="31">
        <f t="shared" si="9"/>
        <v>0</v>
      </c>
      <c r="S58" s="31">
        <f t="shared" si="10"/>
        <v>0</v>
      </c>
      <c r="T58" s="32">
        <f t="shared" si="7"/>
        <v>0</v>
      </c>
      <c r="U58" s="19"/>
    </row>
    <row r="59" spans="1:21">
      <c r="A59" s="12"/>
      <c r="B59" s="12" t="s">
        <v>1</v>
      </c>
      <c r="C59" s="33"/>
      <c r="D59" s="33"/>
      <c r="E59" s="12"/>
      <c r="F59" s="12"/>
      <c r="G59" s="12"/>
      <c r="H59" s="12"/>
      <c r="I59" s="31">
        <f t="shared" si="0"/>
        <v>0</v>
      </c>
      <c r="J59" s="12"/>
      <c r="K59" s="32">
        <f t="shared" si="5"/>
        <v>0</v>
      </c>
      <c r="L59" s="12"/>
      <c r="M59" s="12"/>
      <c r="N59" s="31">
        <f t="shared" si="1"/>
        <v>0</v>
      </c>
      <c r="O59" s="12"/>
      <c r="P59" s="32">
        <f t="shared" si="6"/>
        <v>0</v>
      </c>
      <c r="Q59" s="31">
        <f t="shared" si="8"/>
        <v>0</v>
      </c>
      <c r="R59" s="31">
        <f t="shared" si="9"/>
        <v>0</v>
      </c>
      <c r="S59" s="31">
        <f t="shared" si="10"/>
        <v>0</v>
      </c>
      <c r="T59" s="32">
        <f t="shared" si="7"/>
        <v>0</v>
      </c>
      <c r="U59" s="19"/>
    </row>
    <row r="60" spans="1:21">
      <c r="A60" s="12"/>
      <c r="B60" s="12" t="s">
        <v>1</v>
      </c>
      <c r="C60" s="33"/>
      <c r="D60" s="33"/>
      <c r="E60" s="12"/>
      <c r="F60" s="12"/>
      <c r="G60" s="12"/>
      <c r="H60" s="12"/>
      <c r="I60" s="31">
        <f t="shared" si="0"/>
        <v>0</v>
      </c>
      <c r="J60" s="12"/>
      <c r="K60" s="32">
        <f t="shared" si="5"/>
        <v>0</v>
      </c>
      <c r="L60" s="12"/>
      <c r="M60" s="12"/>
      <c r="N60" s="31">
        <f t="shared" si="1"/>
        <v>0</v>
      </c>
      <c r="O60" s="12"/>
      <c r="P60" s="32">
        <f t="shared" si="6"/>
        <v>0</v>
      </c>
      <c r="Q60" s="31">
        <f t="shared" si="8"/>
        <v>0</v>
      </c>
      <c r="R60" s="31">
        <f t="shared" si="9"/>
        <v>0</v>
      </c>
      <c r="S60" s="31">
        <f t="shared" si="10"/>
        <v>0</v>
      </c>
      <c r="T60" s="32">
        <f t="shared" si="7"/>
        <v>0</v>
      </c>
      <c r="U60" s="19"/>
    </row>
    <row r="61" spans="1:21">
      <c r="A61" s="12"/>
      <c r="B61" s="12" t="s">
        <v>1</v>
      </c>
      <c r="C61" s="33"/>
      <c r="D61" s="33"/>
      <c r="E61" s="12"/>
      <c r="F61" s="12"/>
      <c r="G61" s="12"/>
      <c r="H61" s="12"/>
      <c r="I61" s="31">
        <f t="shared" si="0"/>
        <v>0</v>
      </c>
      <c r="J61" s="12"/>
      <c r="K61" s="32">
        <f t="shared" si="5"/>
        <v>0</v>
      </c>
      <c r="L61" s="12"/>
      <c r="M61" s="12"/>
      <c r="N61" s="31">
        <f t="shared" si="1"/>
        <v>0</v>
      </c>
      <c r="O61" s="12"/>
      <c r="P61" s="32">
        <f t="shared" si="6"/>
        <v>0</v>
      </c>
      <c r="Q61" s="31">
        <f t="shared" si="8"/>
        <v>0</v>
      </c>
      <c r="R61" s="31">
        <f t="shared" si="9"/>
        <v>0</v>
      </c>
      <c r="S61" s="31">
        <f t="shared" si="10"/>
        <v>0</v>
      </c>
      <c r="T61" s="32">
        <f t="shared" si="7"/>
        <v>0</v>
      </c>
      <c r="U61" s="19"/>
    </row>
    <row r="62" spans="1:21">
      <c r="A62" s="12"/>
      <c r="B62" s="12" t="s">
        <v>1</v>
      </c>
      <c r="C62" s="33"/>
      <c r="D62" s="33"/>
      <c r="E62" s="12"/>
      <c r="F62" s="12"/>
      <c r="G62" s="12"/>
      <c r="H62" s="12"/>
      <c r="I62" s="31">
        <f t="shared" si="0"/>
        <v>0</v>
      </c>
      <c r="J62" s="12"/>
      <c r="K62" s="32">
        <f t="shared" si="5"/>
        <v>0</v>
      </c>
      <c r="L62" s="12"/>
      <c r="M62" s="12"/>
      <c r="N62" s="31">
        <f t="shared" si="1"/>
        <v>0</v>
      </c>
      <c r="O62" s="12"/>
      <c r="P62" s="32">
        <f t="shared" si="6"/>
        <v>0</v>
      </c>
      <c r="Q62" s="31">
        <f t="shared" si="8"/>
        <v>0</v>
      </c>
      <c r="R62" s="31">
        <f t="shared" si="9"/>
        <v>0</v>
      </c>
      <c r="S62" s="31">
        <f t="shared" si="10"/>
        <v>0</v>
      </c>
      <c r="T62" s="32">
        <f t="shared" si="7"/>
        <v>0</v>
      </c>
      <c r="U62" s="19"/>
    </row>
    <row r="63" spans="1:21">
      <c r="A63" s="12"/>
      <c r="B63" s="12" t="s">
        <v>1</v>
      </c>
      <c r="C63" s="33"/>
      <c r="D63" s="33"/>
      <c r="E63" s="12"/>
      <c r="F63" s="12"/>
      <c r="G63" s="12"/>
      <c r="H63" s="12"/>
      <c r="I63" s="31">
        <f t="shared" si="0"/>
        <v>0</v>
      </c>
      <c r="J63" s="12"/>
      <c r="K63" s="32">
        <f t="shared" si="5"/>
        <v>0</v>
      </c>
      <c r="L63" s="12"/>
      <c r="M63" s="12"/>
      <c r="N63" s="31">
        <f t="shared" si="1"/>
        <v>0</v>
      </c>
      <c r="O63" s="12"/>
      <c r="P63" s="32">
        <f t="shared" si="6"/>
        <v>0</v>
      </c>
      <c r="Q63" s="31">
        <f t="shared" si="8"/>
        <v>0</v>
      </c>
      <c r="R63" s="31">
        <f t="shared" si="9"/>
        <v>0</v>
      </c>
      <c r="S63" s="31">
        <f t="shared" si="10"/>
        <v>0</v>
      </c>
      <c r="T63" s="32">
        <f t="shared" si="7"/>
        <v>0</v>
      </c>
      <c r="U63" s="19"/>
    </row>
    <row r="64" spans="1:21">
      <c r="A64" s="12"/>
      <c r="B64" s="12" t="s">
        <v>1</v>
      </c>
      <c r="C64" s="33"/>
      <c r="D64" s="33"/>
      <c r="E64" s="12"/>
      <c r="F64" s="12"/>
      <c r="G64" s="12"/>
      <c r="H64" s="12"/>
      <c r="I64" s="31">
        <f t="shared" si="0"/>
        <v>0</v>
      </c>
      <c r="J64" s="12"/>
      <c r="K64" s="32">
        <f t="shared" si="5"/>
        <v>0</v>
      </c>
      <c r="L64" s="12"/>
      <c r="M64" s="12"/>
      <c r="N64" s="31">
        <f t="shared" si="1"/>
        <v>0</v>
      </c>
      <c r="O64" s="12"/>
      <c r="P64" s="32">
        <f t="shared" si="6"/>
        <v>0</v>
      </c>
      <c r="Q64" s="31">
        <f t="shared" si="8"/>
        <v>0</v>
      </c>
      <c r="R64" s="31">
        <f t="shared" si="9"/>
        <v>0</v>
      </c>
      <c r="S64" s="31">
        <f t="shared" si="10"/>
        <v>0</v>
      </c>
      <c r="T64" s="32">
        <f t="shared" si="7"/>
        <v>0</v>
      </c>
      <c r="U64" s="19"/>
    </row>
    <row r="65" spans="1:21">
      <c r="A65" s="12"/>
      <c r="B65" s="12" t="s">
        <v>1</v>
      </c>
      <c r="C65" s="33"/>
      <c r="D65" s="33"/>
      <c r="E65" s="12"/>
      <c r="F65" s="12"/>
      <c r="G65" s="12"/>
      <c r="H65" s="12"/>
      <c r="I65" s="31">
        <f t="shared" si="0"/>
        <v>0</v>
      </c>
      <c r="J65" s="12"/>
      <c r="K65" s="32">
        <f t="shared" si="5"/>
        <v>0</v>
      </c>
      <c r="L65" s="12"/>
      <c r="M65" s="12"/>
      <c r="N65" s="31">
        <f t="shared" si="1"/>
        <v>0</v>
      </c>
      <c r="O65" s="12"/>
      <c r="P65" s="32">
        <f t="shared" si="6"/>
        <v>0</v>
      </c>
      <c r="Q65" s="31">
        <f t="shared" si="8"/>
        <v>0</v>
      </c>
      <c r="R65" s="31">
        <f t="shared" si="9"/>
        <v>0</v>
      </c>
      <c r="S65" s="31">
        <f t="shared" si="10"/>
        <v>0</v>
      </c>
      <c r="T65" s="32">
        <f t="shared" si="7"/>
        <v>0</v>
      </c>
      <c r="U65" s="19"/>
    </row>
    <row r="66" spans="1:21">
      <c r="A66" s="12"/>
      <c r="B66" s="12" t="s">
        <v>1</v>
      </c>
      <c r="C66" s="33"/>
      <c r="D66" s="33"/>
      <c r="E66" s="12"/>
      <c r="F66" s="12"/>
      <c r="G66" s="12"/>
      <c r="H66" s="12"/>
      <c r="I66" s="31">
        <f t="shared" si="0"/>
        <v>0</v>
      </c>
      <c r="J66" s="12"/>
      <c r="K66" s="32">
        <f t="shared" si="5"/>
        <v>0</v>
      </c>
      <c r="L66" s="12"/>
      <c r="M66" s="12"/>
      <c r="N66" s="31">
        <f t="shared" si="1"/>
        <v>0</v>
      </c>
      <c r="O66" s="12"/>
      <c r="P66" s="32">
        <f t="shared" si="6"/>
        <v>0</v>
      </c>
      <c r="Q66" s="31">
        <f t="shared" si="8"/>
        <v>0</v>
      </c>
      <c r="R66" s="31">
        <f t="shared" si="9"/>
        <v>0</v>
      </c>
      <c r="S66" s="31">
        <f t="shared" si="10"/>
        <v>0</v>
      </c>
      <c r="T66" s="32">
        <f t="shared" si="7"/>
        <v>0</v>
      </c>
      <c r="U66" s="19"/>
    </row>
    <row r="67" spans="1:21">
      <c r="A67" s="12"/>
      <c r="B67" s="12" t="s">
        <v>1</v>
      </c>
      <c r="C67" s="33"/>
      <c r="D67" s="33"/>
      <c r="E67" s="12"/>
      <c r="F67" s="12"/>
      <c r="G67" s="12"/>
      <c r="H67" s="12"/>
      <c r="I67" s="31">
        <f t="shared" si="0"/>
        <v>0</v>
      </c>
      <c r="J67" s="12"/>
      <c r="K67" s="32">
        <f t="shared" si="5"/>
        <v>0</v>
      </c>
      <c r="L67" s="12"/>
      <c r="M67" s="12"/>
      <c r="N67" s="31">
        <f t="shared" si="1"/>
        <v>0</v>
      </c>
      <c r="O67" s="12"/>
      <c r="P67" s="32">
        <f t="shared" si="6"/>
        <v>0</v>
      </c>
      <c r="Q67" s="31">
        <f t="shared" si="8"/>
        <v>0</v>
      </c>
      <c r="R67" s="31">
        <f t="shared" si="9"/>
        <v>0</v>
      </c>
      <c r="S67" s="31">
        <f t="shared" si="10"/>
        <v>0</v>
      </c>
      <c r="T67" s="32">
        <f t="shared" si="7"/>
        <v>0</v>
      </c>
      <c r="U67" s="19"/>
    </row>
    <row r="68" spans="1:21">
      <c r="A68" s="12"/>
      <c r="B68" s="12" t="s">
        <v>1</v>
      </c>
      <c r="C68" s="33"/>
      <c r="D68" s="33"/>
      <c r="E68" s="12"/>
      <c r="F68" s="12"/>
      <c r="G68" s="12"/>
      <c r="H68" s="12"/>
      <c r="I68" s="31">
        <f t="shared" si="0"/>
        <v>0</v>
      </c>
      <c r="J68" s="12"/>
      <c r="K68" s="32">
        <f t="shared" si="5"/>
        <v>0</v>
      </c>
      <c r="L68" s="12"/>
      <c r="M68" s="12"/>
      <c r="N68" s="31">
        <f t="shared" si="1"/>
        <v>0</v>
      </c>
      <c r="O68" s="12"/>
      <c r="P68" s="32">
        <f t="shared" si="6"/>
        <v>0</v>
      </c>
      <c r="Q68" s="31">
        <f t="shared" si="8"/>
        <v>0</v>
      </c>
      <c r="R68" s="31">
        <f t="shared" si="9"/>
        <v>0</v>
      </c>
      <c r="S68" s="31">
        <f t="shared" si="10"/>
        <v>0</v>
      </c>
      <c r="T68" s="32">
        <f t="shared" si="7"/>
        <v>0</v>
      </c>
      <c r="U68" s="19"/>
    </row>
    <row r="69" spans="1:21">
      <c r="A69" s="12"/>
      <c r="B69" s="12" t="s">
        <v>1</v>
      </c>
      <c r="C69" s="33"/>
      <c r="D69" s="33"/>
      <c r="E69" s="12"/>
      <c r="F69" s="12"/>
      <c r="G69" s="12"/>
      <c r="H69" s="12"/>
      <c r="I69" s="31">
        <f t="shared" ref="I69:I99" si="11">G69*H69</f>
        <v>0</v>
      </c>
      <c r="J69" s="12"/>
      <c r="K69" s="32">
        <f t="shared" si="5"/>
        <v>0</v>
      </c>
      <c r="L69" s="12"/>
      <c r="M69" s="12"/>
      <c r="N69" s="31">
        <f t="shared" ref="N69:N99" si="12">L69*M69</f>
        <v>0</v>
      </c>
      <c r="O69" s="12"/>
      <c r="P69" s="32">
        <f t="shared" si="6"/>
        <v>0</v>
      </c>
      <c r="Q69" s="31">
        <f t="shared" ref="Q69:Q99" si="13">(G69+L69)*F69</f>
        <v>0</v>
      </c>
      <c r="R69" s="31">
        <f t="shared" ref="R69:R99" si="14">(H69+M69)*F69</f>
        <v>0</v>
      </c>
      <c r="S69" s="31">
        <f t="shared" ref="S69:S99" si="15">(I69+N69)*F69</f>
        <v>0</v>
      </c>
      <c r="T69" s="32">
        <f t="shared" si="7"/>
        <v>0</v>
      </c>
      <c r="U69" s="19"/>
    </row>
    <row r="70" spans="1:21">
      <c r="A70" s="12"/>
      <c r="B70" s="12" t="s">
        <v>1</v>
      </c>
      <c r="C70" s="33"/>
      <c r="D70" s="33"/>
      <c r="E70" s="12"/>
      <c r="F70" s="12"/>
      <c r="G70" s="12"/>
      <c r="H70" s="12"/>
      <c r="I70" s="31">
        <f t="shared" si="11"/>
        <v>0</v>
      </c>
      <c r="J70" s="12"/>
      <c r="K70" s="32">
        <f t="shared" ref="K70:K99" si="16">(J70-J70*(E70/(39.77*0.88))/((E70/(39.77*0.88))+((1-E70)/(43.2*0.83))))*2.6</f>
        <v>0</v>
      </c>
      <c r="L70" s="12"/>
      <c r="M70" s="12"/>
      <c r="N70" s="31">
        <f t="shared" si="12"/>
        <v>0</v>
      </c>
      <c r="O70" s="12"/>
      <c r="P70" s="32">
        <f t="shared" ref="P70:P99" si="17">(O70-O70*($E70/(39.77*0.88))/(($E70/(39.77*0.88))+((1-$E70)/(43.2*0.83))))*2.6</f>
        <v>0</v>
      </c>
      <c r="Q70" s="31">
        <f t="shared" si="13"/>
        <v>0</v>
      </c>
      <c r="R70" s="31">
        <f t="shared" si="14"/>
        <v>0</v>
      </c>
      <c r="S70" s="31">
        <f t="shared" si="15"/>
        <v>0</v>
      </c>
      <c r="T70" s="32">
        <f t="shared" ref="T70:T99" si="18">F70*(K70+P70)/1000</f>
        <v>0</v>
      </c>
      <c r="U70" s="19"/>
    </row>
    <row r="71" spans="1:21">
      <c r="A71" s="12"/>
      <c r="B71" s="12" t="s">
        <v>1</v>
      </c>
      <c r="C71" s="33"/>
      <c r="D71" s="33"/>
      <c r="E71" s="12"/>
      <c r="F71" s="12"/>
      <c r="G71" s="12"/>
      <c r="H71" s="12"/>
      <c r="I71" s="31">
        <f t="shared" si="11"/>
        <v>0</v>
      </c>
      <c r="J71" s="12"/>
      <c r="K71" s="32">
        <f t="shared" si="16"/>
        <v>0</v>
      </c>
      <c r="L71" s="12"/>
      <c r="M71" s="12"/>
      <c r="N71" s="31">
        <f t="shared" si="12"/>
        <v>0</v>
      </c>
      <c r="O71" s="12"/>
      <c r="P71" s="32">
        <f t="shared" si="17"/>
        <v>0</v>
      </c>
      <c r="Q71" s="31">
        <f t="shared" si="13"/>
        <v>0</v>
      </c>
      <c r="R71" s="31">
        <f t="shared" si="14"/>
        <v>0</v>
      </c>
      <c r="S71" s="31">
        <f t="shared" si="15"/>
        <v>0</v>
      </c>
      <c r="T71" s="32">
        <f t="shared" si="18"/>
        <v>0</v>
      </c>
      <c r="U71" s="19"/>
    </row>
    <row r="72" spans="1:21">
      <c r="A72" s="12"/>
      <c r="B72" s="12" t="s">
        <v>1</v>
      </c>
      <c r="C72" s="33"/>
      <c r="D72" s="33"/>
      <c r="E72" s="12"/>
      <c r="F72" s="12"/>
      <c r="G72" s="12"/>
      <c r="H72" s="12"/>
      <c r="I72" s="31">
        <f t="shared" si="11"/>
        <v>0</v>
      </c>
      <c r="J72" s="12"/>
      <c r="K72" s="32">
        <f t="shared" si="16"/>
        <v>0</v>
      </c>
      <c r="L72" s="12"/>
      <c r="M72" s="12"/>
      <c r="N72" s="31">
        <f t="shared" si="12"/>
        <v>0</v>
      </c>
      <c r="O72" s="12"/>
      <c r="P72" s="32">
        <f t="shared" si="17"/>
        <v>0</v>
      </c>
      <c r="Q72" s="31">
        <f t="shared" si="13"/>
        <v>0</v>
      </c>
      <c r="R72" s="31">
        <f t="shared" si="14"/>
        <v>0</v>
      </c>
      <c r="S72" s="31">
        <f t="shared" si="15"/>
        <v>0</v>
      </c>
      <c r="T72" s="32">
        <f t="shared" si="18"/>
        <v>0</v>
      </c>
      <c r="U72" s="19"/>
    </row>
    <row r="73" spans="1:21">
      <c r="A73" s="12"/>
      <c r="B73" s="12" t="s">
        <v>1</v>
      </c>
      <c r="C73" s="33"/>
      <c r="D73" s="33"/>
      <c r="E73" s="12"/>
      <c r="F73" s="12"/>
      <c r="G73" s="12"/>
      <c r="H73" s="12"/>
      <c r="I73" s="31">
        <f t="shared" si="11"/>
        <v>0</v>
      </c>
      <c r="J73" s="12"/>
      <c r="K73" s="32">
        <f t="shared" si="16"/>
        <v>0</v>
      </c>
      <c r="L73" s="12"/>
      <c r="M73" s="12"/>
      <c r="N73" s="31">
        <f t="shared" si="12"/>
        <v>0</v>
      </c>
      <c r="O73" s="12"/>
      <c r="P73" s="32">
        <f t="shared" si="17"/>
        <v>0</v>
      </c>
      <c r="Q73" s="31">
        <f t="shared" si="13"/>
        <v>0</v>
      </c>
      <c r="R73" s="31">
        <f t="shared" si="14"/>
        <v>0</v>
      </c>
      <c r="S73" s="31">
        <f t="shared" si="15"/>
        <v>0</v>
      </c>
      <c r="T73" s="32">
        <f t="shared" si="18"/>
        <v>0</v>
      </c>
      <c r="U73" s="19"/>
    </row>
    <row r="74" spans="1:21">
      <c r="A74" s="12"/>
      <c r="B74" s="12" t="s">
        <v>1</v>
      </c>
      <c r="C74" s="33"/>
      <c r="D74" s="33"/>
      <c r="E74" s="12"/>
      <c r="F74" s="12"/>
      <c r="G74" s="12"/>
      <c r="H74" s="12"/>
      <c r="I74" s="31">
        <f t="shared" si="11"/>
        <v>0</v>
      </c>
      <c r="J74" s="12"/>
      <c r="K74" s="32">
        <f t="shared" si="16"/>
        <v>0</v>
      </c>
      <c r="L74" s="12"/>
      <c r="M74" s="12"/>
      <c r="N74" s="31">
        <f t="shared" si="12"/>
        <v>0</v>
      </c>
      <c r="O74" s="12"/>
      <c r="P74" s="32">
        <f t="shared" si="17"/>
        <v>0</v>
      </c>
      <c r="Q74" s="31">
        <f t="shared" si="13"/>
        <v>0</v>
      </c>
      <c r="R74" s="31">
        <f t="shared" si="14"/>
        <v>0</v>
      </c>
      <c r="S74" s="31">
        <f t="shared" si="15"/>
        <v>0</v>
      </c>
      <c r="T74" s="32">
        <f t="shared" si="18"/>
        <v>0</v>
      </c>
      <c r="U74" s="19"/>
    </row>
    <row r="75" spans="1:21">
      <c r="A75" s="12"/>
      <c r="B75" s="12" t="s">
        <v>1</v>
      </c>
      <c r="C75" s="33"/>
      <c r="D75" s="33"/>
      <c r="E75" s="12"/>
      <c r="F75" s="12"/>
      <c r="G75" s="12"/>
      <c r="H75" s="12"/>
      <c r="I75" s="31">
        <f t="shared" si="11"/>
        <v>0</v>
      </c>
      <c r="J75" s="12"/>
      <c r="K75" s="32">
        <f t="shared" si="16"/>
        <v>0</v>
      </c>
      <c r="L75" s="12"/>
      <c r="M75" s="12"/>
      <c r="N75" s="31">
        <f t="shared" si="12"/>
        <v>0</v>
      </c>
      <c r="O75" s="12"/>
      <c r="P75" s="32">
        <f t="shared" si="17"/>
        <v>0</v>
      </c>
      <c r="Q75" s="31">
        <f t="shared" si="13"/>
        <v>0</v>
      </c>
      <c r="R75" s="31">
        <f t="shared" si="14"/>
        <v>0</v>
      </c>
      <c r="S75" s="31">
        <f t="shared" si="15"/>
        <v>0</v>
      </c>
      <c r="T75" s="32">
        <f t="shared" si="18"/>
        <v>0</v>
      </c>
      <c r="U75" s="19"/>
    </row>
    <row r="76" spans="1:21">
      <c r="A76" s="12"/>
      <c r="B76" s="12" t="s">
        <v>1</v>
      </c>
      <c r="C76" s="33"/>
      <c r="D76" s="33"/>
      <c r="E76" s="12"/>
      <c r="F76" s="12"/>
      <c r="G76" s="12"/>
      <c r="H76" s="12"/>
      <c r="I76" s="31">
        <f t="shared" si="11"/>
        <v>0</v>
      </c>
      <c r="J76" s="12"/>
      <c r="K76" s="32">
        <f t="shared" si="16"/>
        <v>0</v>
      </c>
      <c r="L76" s="12"/>
      <c r="M76" s="12"/>
      <c r="N76" s="31">
        <f t="shared" si="12"/>
        <v>0</v>
      </c>
      <c r="O76" s="12"/>
      <c r="P76" s="32">
        <f t="shared" si="17"/>
        <v>0</v>
      </c>
      <c r="Q76" s="31">
        <f t="shared" si="13"/>
        <v>0</v>
      </c>
      <c r="R76" s="31">
        <f t="shared" si="14"/>
        <v>0</v>
      </c>
      <c r="S76" s="31">
        <f t="shared" si="15"/>
        <v>0</v>
      </c>
      <c r="T76" s="32">
        <f t="shared" si="18"/>
        <v>0</v>
      </c>
      <c r="U76" s="19"/>
    </row>
    <row r="77" spans="1:21">
      <c r="A77" s="12"/>
      <c r="B77" s="12" t="s">
        <v>1</v>
      </c>
      <c r="C77" s="33"/>
      <c r="D77" s="33"/>
      <c r="E77" s="12"/>
      <c r="F77" s="12"/>
      <c r="G77" s="12"/>
      <c r="H77" s="12"/>
      <c r="I77" s="31">
        <f t="shared" si="11"/>
        <v>0</v>
      </c>
      <c r="J77" s="12"/>
      <c r="K77" s="32">
        <f t="shared" si="16"/>
        <v>0</v>
      </c>
      <c r="L77" s="12"/>
      <c r="M77" s="12"/>
      <c r="N77" s="31">
        <f t="shared" si="12"/>
        <v>0</v>
      </c>
      <c r="O77" s="12"/>
      <c r="P77" s="32">
        <f t="shared" si="17"/>
        <v>0</v>
      </c>
      <c r="Q77" s="31">
        <f t="shared" si="13"/>
        <v>0</v>
      </c>
      <c r="R77" s="31">
        <f t="shared" si="14"/>
        <v>0</v>
      </c>
      <c r="S77" s="31">
        <f t="shared" si="15"/>
        <v>0</v>
      </c>
      <c r="T77" s="32">
        <f t="shared" si="18"/>
        <v>0</v>
      </c>
      <c r="U77" s="19"/>
    </row>
    <row r="78" spans="1:21">
      <c r="A78" s="12"/>
      <c r="B78" s="12" t="s">
        <v>1</v>
      </c>
      <c r="C78" s="33"/>
      <c r="D78" s="33"/>
      <c r="E78" s="12"/>
      <c r="F78" s="12"/>
      <c r="G78" s="12"/>
      <c r="H78" s="12"/>
      <c r="I78" s="31">
        <f t="shared" si="11"/>
        <v>0</v>
      </c>
      <c r="J78" s="12"/>
      <c r="K78" s="32">
        <f t="shared" si="16"/>
        <v>0</v>
      </c>
      <c r="L78" s="12"/>
      <c r="M78" s="12"/>
      <c r="N78" s="31">
        <f t="shared" si="12"/>
        <v>0</v>
      </c>
      <c r="O78" s="12"/>
      <c r="P78" s="32">
        <f t="shared" si="17"/>
        <v>0</v>
      </c>
      <c r="Q78" s="31">
        <f t="shared" si="13"/>
        <v>0</v>
      </c>
      <c r="R78" s="31">
        <f t="shared" si="14"/>
        <v>0</v>
      </c>
      <c r="S78" s="31">
        <f t="shared" si="15"/>
        <v>0</v>
      </c>
      <c r="T78" s="32">
        <f t="shared" si="18"/>
        <v>0</v>
      </c>
      <c r="U78" s="19"/>
    </row>
    <row r="79" spans="1:21">
      <c r="A79" s="12"/>
      <c r="B79" s="12" t="s">
        <v>1</v>
      </c>
      <c r="C79" s="33"/>
      <c r="D79" s="33"/>
      <c r="E79" s="12"/>
      <c r="F79" s="12"/>
      <c r="G79" s="12"/>
      <c r="H79" s="12"/>
      <c r="I79" s="31">
        <f t="shared" si="11"/>
        <v>0</v>
      </c>
      <c r="J79" s="12"/>
      <c r="K79" s="32">
        <f t="shared" si="16"/>
        <v>0</v>
      </c>
      <c r="L79" s="12"/>
      <c r="M79" s="12"/>
      <c r="N79" s="31">
        <f t="shared" si="12"/>
        <v>0</v>
      </c>
      <c r="O79" s="12"/>
      <c r="P79" s="32">
        <f t="shared" si="17"/>
        <v>0</v>
      </c>
      <c r="Q79" s="31">
        <f t="shared" si="13"/>
        <v>0</v>
      </c>
      <c r="R79" s="31">
        <f t="shared" si="14"/>
        <v>0</v>
      </c>
      <c r="S79" s="31">
        <f t="shared" si="15"/>
        <v>0</v>
      </c>
      <c r="T79" s="32">
        <f t="shared" si="18"/>
        <v>0</v>
      </c>
      <c r="U79" s="19"/>
    </row>
    <row r="80" spans="1:21">
      <c r="A80" s="12"/>
      <c r="B80" s="12" t="s">
        <v>1</v>
      </c>
      <c r="C80" s="33"/>
      <c r="D80" s="33"/>
      <c r="E80" s="12"/>
      <c r="F80" s="12"/>
      <c r="G80" s="12"/>
      <c r="H80" s="12"/>
      <c r="I80" s="31">
        <f t="shared" si="11"/>
        <v>0</v>
      </c>
      <c r="J80" s="12"/>
      <c r="K80" s="32">
        <f t="shared" si="16"/>
        <v>0</v>
      </c>
      <c r="L80" s="12"/>
      <c r="M80" s="12"/>
      <c r="N80" s="31">
        <f t="shared" si="12"/>
        <v>0</v>
      </c>
      <c r="O80" s="12"/>
      <c r="P80" s="32">
        <f t="shared" si="17"/>
        <v>0</v>
      </c>
      <c r="Q80" s="31">
        <f t="shared" si="13"/>
        <v>0</v>
      </c>
      <c r="R80" s="31">
        <f t="shared" si="14"/>
        <v>0</v>
      </c>
      <c r="S80" s="31">
        <f t="shared" si="15"/>
        <v>0</v>
      </c>
      <c r="T80" s="32">
        <f t="shared" si="18"/>
        <v>0</v>
      </c>
      <c r="U80" s="19"/>
    </row>
    <row r="81" spans="1:21">
      <c r="A81" s="12"/>
      <c r="B81" s="12" t="s">
        <v>1</v>
      </c>
      <c r="C81" s="33"/>
      <c r="D81" s="33"/>
      <c r="E81" s="12"/>
      <c r="F81" s="12"/>
      <c r="G81" s="12"/>
      <c r="H81" s="12"/>
      <c r="I81" s="31">
        <f t="shared" si="11"/>
        <v>0</v>
      </c>
      <c r="J81" s="12"/>
      <c r="K81" s="32">
        <f t="shared" si="16"/>
        <v>0</v>
      </c>
      <c r="L81" s="12"/>
      <c r="M81" s="12"/>
      <c r="N81" s="31">
        <f t="shared" si="12"/>
        <v>0</v>
      </c>
      <c r="O81" s="12"/>
      <c r="P81" s="32">
        <f t="shared" si="17"/>
        <v>0</v>
      </c>
      <c r="Q81" s="31">
        <f t="shared" si="13"/>
        <v>0</v>
      </c>
      <c r="R81" s="31">
        <f t="shared" si="14"/>
        <v>0</v>
      </c>
      <c r="S81" s="31">
        <f t="shared" si="15"/>
        <v>0</v>
      </c>
      <c r="T81" s="32">
        <f t="shared" si="18"/>
        <v>0</v>
      </c>
      <c r="U81" s="19"/>
    </row>
    <row r="82" spans="1:21">
      <c r="A82" s="12"/>
      <c r="B82" s="12" t="s">
        <v>1</v>
      </c>
      <c r="C82" s="33"/>
      <c r="D82" s="33"/>
      <c r="E82" s="12"/>
      <c r="F82" s="12"/>
      <c r="G82" s="12"/>
      <c r="H82" s="12"/>
      <c r="I82" s="31">
        <f t="shared" si="11"/>
        <v>0</v>
      </c>
      <c r="J82" s="12"/>
      <c r="K82" s="32">
        <f t="shared" si="16"/>
        <v>0</v>
      </c>
      <c r="L82" s="12"/>
      <c r="M82" s="12"/>
      <c r="N82" s="31">
        <f t="shared" si="12"/>
        <v>0</v>
      </c>
      <c r="O82" s="12"/>
      <c r="P82" s="32">
        <f t="shared" si="17"/>
        <v>0</v>
      </c>
      <c r="Q82" s="31">
        <f t="shared" si="13"/>
        <v>0</v>
      </c>
      <c r="R82" s="31">
        <f t="shared" si="14"/>
        <v>0</v>
      </c>
      <c r="S82" s="31">
        <f t="shared" si="15"/>
        <v>0</v>
      </c>
      <c r="T82" s="32">
        <f t="shared" si="18"/>
        <v>0</v>
      </c>
      <c r="U82" s="19"/>
    </row>
    <row r="83" spans="1:21">
      <c r="A83" s="12"/>
      <c r="B83" s="12" t="s">
        <v>1</v>
      </c>
      <c r="C83" s="33"/>
      <c r="D83" s="33"/>
      <c r="E83" s="12"/>
      <c r="F83" s="12"/>
      <c r="G83" s="12"/>
      <c r="H83" s="12"/>
      <c r="I83" s="31">
        <f t="shared" si="11"/>
        <v>0</v>
      </c>
      <c r="J83" s="12"/>
      <c r="K83" s="32">
        <f t="shared" si="16"/>
        <v>0</v>
      </c>
      <c r="L83" s="12"/>
      <c r="M83" s="12"/>
      <c r="N83" s="31">
        <f t="shared" si="12"/>
        <v>0</v>
      </c>
      <c r="O83" s="12"/>
      <c r="P83" s="32">
        <f t="shared" si="17"/>
        <v>0</v>
      </c>
      <c r="Q83" s="31">
        <f t="shared" si="13"/>
        <v>0</v>
      </c>
      <c r="R83" s="31">
        <f t="shared" si="14"/>
        <v>0</v>
      </c>
      <c r="S83" s="31">
        <f t="shared" si="15"/>
        <v>0</v>
      </c>
      <c r="T83" s="32">
        <f t="shared" si="18"/>
        <v>0</v>
      </c>
      <c r="U83" s="19"/>
    </row>
    <row r="84" spans="1:21">
      <c r="A84" s="12"/>
      <c r="B84" s="12" t="s">
        <v>1</v>
      </c>
      <c r="C84" s="33"/>
      <c r="D84" s="33"/>
      <c r="E84" s="12"/>
      <c r="F84" s="12"/>
      <c r="G84" s="12"/>
      <c r="H84" s="12"/>
      <c r="I84" s="31">
        <f t="shared" si="11"/>
        <v>0</v>
      </c>
      <c r="J84" s="12"/>
      <c r="K84" s="32">
        <f t="shared" si="16"/>
        <v>0</v>
      </c>
      <c r="L84" s="12"/>
      <c r="M84" s="12"/>
      <c r="N84" s="31">
        <f t="shared" si="12"/>
        <v>0</v>
      </c>
      <c r="O84" s="12"/>
      <c r="P84" s="32">
        <f t="shared" si="17"/>
        <v>0</v>
      </c>
      <c r="Q84" s="31">
        <f t="shared" si="13"/>
        <v>0</v>
      </c>
      <c r="R84" s="31">
        <f t="shared" si="14"/>
        <v>0</v>
      </c>
      <c r="S84" s="31">
        <f t="shared" si="15"/>
        <v>0</v>
      </c>
      <c r="T84" s="32">
        <f t="shared" si="18"/>
        <v>0</v>
      </c>
      <c r="U84" s="19"/>
    </row>
    <row r="85" spans="1:21">
      <c r="A85" s="12"/>
      <c r="B85" s="12" t="s">
        <v>1</v>
      </c>
      <c r="C85" s="33"/>
      <c r="D85" s="33"/>
      <c r="E85" s="12"/>
      <c r="F85" s="12"/>
      <c r="G85" s="12"/>
      <c r="H85" s="12"/>
      <c r="I85" s="31">
        <f t="shared" si="11"/>
        <v>0</v>
      </c>
      <c r="J85" s="12"/>
      <c r="K85" s="32">
        <f t="shared" si="16"/>
        <v>0</v>
      </c>
      <c r="L85" s="12"/>
      <c r="M85" s="12"/>
      <c r="N85" s="31">
        <f t="shared" si="12"/>
        <v>0</v>
      </c>
      <c r="O85" s="12"/>
      <c r="P85" s="32">
        <f t="shared" si="17"/>
        <v>0</v>
      </c>
      <c r="Q85" s="31">
        <f t="shared" si="13"/>
        <v>0</v>
      </c>
      <c r="R85" s="31">
        <f t="shared" si="14"/>
        <v>0</v>
      </c>
      <c r="S85" s="31">
        <f t="shared" si="15"/>
        <v>0</v>
      </c>
      <c r="T85" s="32">
        <f t="shared" si="18"/>
        <v>0</v>
      </c>
      <c r="U85" s="19"/>
    </row>
    <row r="86" spans="1:21">
      <c r="A86" s="12"/>
      <c r="B86" s="12" t="s">
        <v>1</v>
      </c>
      <c r="C86" s="33"/>
      <c r="D86" s="33"/>
      <c r="E86" s="12"/>
      <c r="F86" s="12"/>
      <c r="G86" s="12"/>
      <c r="H86" s="12"/>
      <c r="I86" s="31">
        <f t="shared" si="11"/>
        <v>0</v>
      </c>
      <c r="J86" s="12"/>
      <c r="K86" s="32">
        <f t="shared" si="16"/>
        <v>0</v>
      </c>
      <c r="L86" s="12"/>
      <c r="M86" s="12"/>
      <c r="N86" s="31">
        <f t="shared" si="12"/>
        <v>0</v>
      </c>
      <c r="O86" s="12"/>
      <c r="P86" s="32">
        <f t="shared" si="17"/>
        <v>0</v>
      </c>
      <c r="Q86" s="31">
        <f t="shared" si="13"/>
        <v>0</v>
      </c>
      <c r="R86" s="31">
        <f t="shared" si="14"/>
        <v>0</v>
      </c>
      <c r="S86" s="31">
        <f t="shared" si="15"/>
        <v>0</v>
      </c>
      <c r="T86" s="32">
        <f t="shared" si="18"/>
        <v>0</v>
      </c>
      <c r="U86" s="19"/>
    </row>
    <row r="87" spans="1:21">
      <c r="A87" s="12"/>
      <c r="B87" s="12" t="s">
        <v>1</v>
      </c>
      <c r="C87" s="33"/>
      <c r="D87" s="33"/>
      <c r="E87" s="12"/>
      <c r="F87" s="12"/>
      <c r="G87" s="12"/>
      <c r="H87" s="12"/>
      <c r="I87" s="31">
        <f t="shared" si="11"/>
        <v>0</v>
      </c>
      <c r="J87" s="12"/>
      <c r="K87" s="32">
        <f t="shared" si="16"/>
        <v>0</v>
      </c>
      <c r="L87" s="12"/>
      <c r="M87" s="12"/>
      <c r="N87" s="31">
        <f t="shared" si="12"/>
        <v>0</v>
      </c>
      <c r="O87" s="12"/>
      <c r="P87" s="32">
        <f t="shared" si="17"/>
        <v>0</v>
      </c>
      <c r="Q87" s="31">
        <f t="shared" si="13"/>
        <v>0</v>
      </c>
      <c r="R87" s="31">
        <f t="shared" si="14"/>
        <v>0</v>
      </c>
      <c r="S87" s="31">
        <f t="shared" si="15"/>
        <v>0</v>
      </c>
      <c r="T87" s="32">
        <f t="shared" si="18"/>
        <v>0</v>
      </c>
      <c r="U87" s="19"/>
    </row>
    <row r="88" spans="1:21">
      <c r="A88" s="12"/>
      <c r="B88" s="12" t="s">
        <v>1</v>
      </c>
      <c r="C88" s="33"/>
      <c r="D88" s="33"/>
      <c r="E88" s="12"/>
      <c r="F88" s="12"/>
      <c r="G88" s="12"/>
      <c r="H88" s="12"/>
      <c r="I88" s="31">
        <f t="shared" si="11"/>
        <v>0</v>
      </c>
      <c r="J88" s="12"/>
      <c r="K88" s="32">
        <f t="shared" si="16"/>
        <v>0</v>
      </c>
      <c r="L88" s="12"/>
      <c r="M88" s="12"/>
      <c r="N88" s="31">
        <f t="shared" si="12"/>
        <v>0</v>
      </c>
      <c r="O88" s="12"/>
      <c r="P88" s="32">
        <f t="shared" si="17"/>
        <v>0</v>
      </c>
      <c r="Q88" s="31">
        <f t="shared" si="13"/>
        <v>0</v>
      </c>
      <c r="R88" s="31">
        <f t="shared" si="14"/>
        <v>0</v>
      </c>
      <c r="S88" s="31">
        <f t="shared" si="15"/>
        <v>0</v>
      </c>
      <c r="T88" s="32">
        <f t="shared" si="18"/>
        <v>0</v>
      </c>
      <c r="U88" s="19"/>
    </row>
    <row r="89" spans="1:21">
      <c r="A89" s="12"/>
      <c r="B89" s="12" t="s">
        <v>1</v>
      </c>
      <c r="C89" s="33"/>
      <c r="D89" s="33"/>
      <c r="E89" s="12"/>
      <c r="F89" s="12"/>
      <c r="G89" s="12"/>
      <c r="H89" s="12"/>
      <c r="I89" s="31">
        <f t="shared" si="11"/>
        <v>0</v>
      </c>
      <c r="J89" s="12"/>
      <c r="K89" s="32">
        <f t="shared" si="16"/>
        <v>0</v>
      </c>
      <c r="L89" s="12"/>
      <c r="M89" s="12"/>
      <c r="N89" s="31">
        <f t="shared" si="12"/>
        <v>0</v>
      </c>
      <c r="O89" s="12"/>
      <c r="P89" s="32">
        <f t="shared" si="17"/>
        <v>0</v>
      </c>
      <c r="Q89" s="31">
        <f t="shared" si="13"/>
        <v>0</v>
      </c>
      <c r="R89" s="31">
        <f t="shared" si="14"/>
        <v>0</v>
      </c>
      <c r="S89" s="31">
        <f t="shared" si="15"/>
        <v>0</v>
      </c>
      <c r="T89" s="32">
        <f t="shared" si="18"/>
        <v>0</v>
      </c>
      <c r="U89" s="19"/>
    </row>
    <row r="90" spans="1:21">
      <c r="A90" s="12"/>
      <c r="B90" s="12" t="s">
        <v>1</v>
      </c>
      <c r="C90" s="33"/>
      <c r="D90" s="33"/>
      <c r="E90" s="12"/>
      <c r="F90" s="12"/>
      <c r="G90" s="12"/>
      <c r="H90" s="12"/>
      <c r="I90" s="31">
        <f t="shared" si="11"/>
        <v>0</v>
      </c>
      <c r="J90" s="12"/>
      <c r="K90" s="32">
        <f t="shared" si="16"/>
        <v>0</v>
      </c>
      <c r="L90" s="12"/>
      <c r="M90" s="12"/>
      <c r="N90" s="31">
        <f t="shared" si="12"/>
        <v>0</v>
      </c>
      <c r="O90" s="12"/>
      <c r="P90" s="32">
        <f t="shared" si="17"/>
        <v>0</v>
      </c>
      <c r="Q90" s="31">
        <f t="shared" si="13"/>
        <v>0</v>
      </c>
      <c r="R90" s="31">
        <f t="shared" si="14"/>
        <v>0</v>
      </c>
      <c r="S90" s="31">
        <f t="shared" si="15"/>
        <v>0</v>
      </c>
      <c r="T90" s="32">
        <f t="shared" si="18"/>
        <v>0</v>
      </c>
      <c r="U90" s="19"/>
    </row>
    <row r="91" spans="1:21">
      <c r="A91" s="12"/>
      <c r="B91" s="12" t="s">
        <v>1</v>
      </c>
      <c r="C91" s="33"/>
      <c r="D91" s="33"/>
      <c r="E91" s="12"/>
      <c r="F91" s="12"/>
      <c r="G91" s="12"/>
      <c r="H91" s="12"/>
      <c r="I91" s="31">
        <f t="shared" si="11"/>
        <v>0</v>
      </c>
      <c r="J91" s="12"/>
      <c r="K91" s="32">
        <f t="shared" si="16"/>
        <v>0</v>
      </c>
      <c r="L91" s="12"/>
      <c r="M91" s="12"/>
      <c r="N91" s="31">
        <f t="shared" si="12"/>
        <v>0</v>
      </c>
      <c r="O91" s="12"/>
      <c r="P91" s="32">
        <f t="shared" si="17"/>
        <v>0</v>
      </c>
      <c r="Q91" s="31">
        <f t="shared" si="13"/>
        <v>0</v>
      </c>
      <c r="R91" s="31">
        <f t="shared" si="14"/>
        <v>0</v>
      </c>
      <c r="S91" s="31">
        <f t="shared" si="15"/>
        <v>0</v>
      </c>
      <c r="T91" s="32">
        <f t="shared" si="18"/>
        <v>0</v>
      </c>
      <c r="U91" s="19"/>
    </row>
    <row r="92" spans="1:21">
      <c r="A92" s="12"/>
      <c r="B92" s="12" t="s">
        <v>1</v>
      </c>
      <c r="C92" s="33"/>
      <c r="D92" s="33"/>
      <c r="E92" s="12"/>
      <c r="F92" s="12"/>
      <c r="G92" s="12"/>
      <c r="H92" s="12"/>
      <c r="I92" s="31">
        <f t="shared" si="11"/>
        <v>0</v>
      </c>
      <c r="J92" s="12"/>
      <c r="K92" s="32">
        <f t="shared" si="16"/>
        <v>0</v>
      </c>
      <c r="L92" s="12"/>
      <c r="M92" s="12"/>
      <c r="N92" s="31">
        <f t="shared" si="12"/>
        <v>0</v>
      </c>
      <c r="O92" s="12"/>
      <c r="P92" s="32">
        <f t="shared" si="17"/>
        <v>0</v>
      </c>
      <c r="Q92" s="31">
        <f t="shared" si="13"/>
        <v>0</v>
      </c>
      <c r="R92" s="31">
        <f t="shared" si="14"/>
        <v>0</v>
      </c>
      <c r="S92" s="31">
        <f t="shared" si="15"/>
        <v>0</v>
      </c>
      <c r="T92" s="32">
        <f t="shared" si="18"/>
        <v>0</v>
      </c>
      <c r="U92" s="19"/>
    </row>
    <row r="93" spans="1:21">
      <c r="A93" s="12"/>
      <c r="B93" s="12" t="s">
        <v>1</v>
      </c>
      <c r="C93" s="33"/>
      <c r="D93" s="33"/>
      <c r="E93" s="12"/>
      <c r="F93" s="12"/>
      <c r="G93" s="12"/>
      <c r="H93" s="12"/>
      <c r="I93" s="31">
        <f t="shared" si="11"/>
        <v>0</v>
      </c>
      <c r="J93" s="12"/>
      <c r="K93" s="32">
        <f t="shared" si="16"/>
        <v>0</v>
      </c>
      <c r="L93" s="12"/>
      <c r="M93" s="12"/>
      <c r="N93" s="31">
        <f t="shared" si="12"/>
        <v>0</v>
      </c>
      <c r="O93" s="12"/>
      <c r="P93" s="32">
        <f t="shared" si="17"/>
        <v>0</v>
      </c>
      <c r="Q93" s="31">
        <f t="shared" si="13"/>
        <v>0</v>
      </c>
      <c r="R93" s="31">
        <f t="shared" si="14"/>
        <v>0</v>
      </c>
      <c r="S93" s="31">
        <f t="shared" si="15"/>
        <v>0</v>
      </c>
      <c r="T93" s="32">
        <f t="shared" si="18"/>
        <v>0</v>
      </c>
      <c r="U93" s="19"/>
    </row>
    <row r="94" spans="1:21">
      <c r="A94" s="12"/>
      <c r="B94" s="12" t="s">
        <v>1</v>
      </c>
      <c r="C94" s="33"/>
      <c r="D94" s="33"/>
      <c r="E94" s="12"/>
      <c r="F94" s="12"/>
      <c r="G94" s="12"/>
      <c r="H94" s="12"/>
      <c r="I94" s="31">
        <f t="shared" si="11"/>
        <v>0</v>
      </c>
      <c r="J94" s="12"/>
      <c r="K94" s="32">
        <f t="shared" si="16"/>
        <v>0</v>
      </c>
      <c r="L94" s="12"/>
      <c r="M94" s="12"/>
      <c r="N94" s="31">
        <f t="shared" si="12"/>
        <v>0</v>
      </c>
      <c r="O94" s="12"/>
      <c r="P94" s="32">
        <f t="shared" si="17"/>
        <v>0</v>
      </c>
      <c r="Q94" s="31">
        <f t="shared" si="13"/>
        <v>0</v>
      </c>
      <c r="R94" s="31">
        <f t="shared" si="14"/>
        <v>0</v>
      </c>
      <c r="S94" s="31">
        <f t="shared" si="15"/>
        <v>0</v>
      </c>
      <c r="T94" s="32">
        <f t="shared" si="18"/>
        <v>0</v>
      </c>
      <c r="U94" s="19"/>
    </row>
    <row r="95" spans="1:21">
      <c r="A95" s="12"/>
      <c r="B95" s="12" t="s">
        <v>1</v>
      </c>
      <c r="C95" s="33"/>
      <c r="D95" s="33"/>
      <c r="E95" s="12"/>
      <c r="F95" s="12"/>
      <c r="G95" s="12"/>
      <c r="H95" s="12"/>
      <c r="I95" s="31">
        <f t="shared" si="11"/>
        <v>0</v>
      </c>
      <c r="J95" s="12"/>
      <c r="K95" s="32">
        <f t="shared" si="16"/>
        <v>0</v>
      </c>
      <c r="L95" s="12"/>
      <c r="M95" s="12"/>
      <c r="N95" s="31">
        <f t="shared" si="12"/>
        <v>0</v>
      </c>
      <c r="O95" s="12"/>
      <c r="P95" s="32">
        <f t="shared" si="17"/>
        <v>0</v>
      </c>
      <c r="Q95" s="31">
        <f t="shared" si="13"/>
        <v>0</v>
      </c>
      <c r="R95" s="31">
        <f t="shared" si="14"/>
        <v>0</v>
      </c>
      <c r="S95" s="31">
        <f t="shared" si="15"/>
        <v>0</v>
      </c>
      <c r="T95" s="32">
        <f t="shared" si="18"/>
        <v>0</v>
      </c>
      <c r="U95" s="19"/>
    </row>
    <row r="96" spans="1:21">
      <c r="A96" s="12"/>
      <c r="B96" s="12" t="s">
        <v>1</v>
      </c>
      <c r="C96" s="33"/>
      <c r="D96" s="33"/>
      <c r="E96" s="30"/>
      <c r="F96" s="12"/>
      <c r="G96" s="12"/>
      <c r="H96" s="12"/>
      <c r="I96" s="31">
        <f t="shared" si="11"/>
        <v>0</v>
      </c>
      <c r="J96" s="12"/>
      <c r="K96" s="32">
        <f t="shared" si="16"/>
        <v>0</v>
      </c>
      <c r="L96" s="12"/>
      <c r="M96" s="12"/>
      <c r="N96" s="31">
        <f t="shared" si="12"/>
        <v>0</v>
      </c>
      <c r="O96" s="12"/>
      <c r="P96" s="32">
        <f t="shared" si="17"/>
        <v>0</v>
      </c>
      <c r="Q96" s="31">
        <f t="shared" si="13"/>
        <v>0</v>
      </c>
      <c r="R96" s="31">
        <f t="shared" si="14"/>
        <v>0</v>
      </c>
      <c r="S96" s="31">
        <f t="shared" si="15"/>
        <v>0</v>
      </c>
      <c r="T96" s="32">
        <f t="shared" si="18"/>
        <v>0</v>
      </c>
      <c r="U96" s="19"/>
    </row>
    <row r="97" spans="1:21">
      <c r="A97" s="12"/>
      <c r="B97" s="12" t="s">
        <v>1</v>
      </c>
      <c r="C97" s="33"/>
      <c r="D97" s="33"/>
      <c r="E97" s="30"/>
      <c r="F97" s="12"/>
      <c r="G97" s="12"/>
      <c r="H97" s="12"/>
      <c r="I97" s="31">
        <f t="shared" si="11"/>
        <v>0</v>
      </c>
      <c r="J97" s="12"/>
      <c r="K97" s="32">
        <f t="shared" si="16"/>
        <v>0</v>
      </c>
      <c r="L97" s="12"/>
      <c r="M97" s="12"/>
      <c r="N97" s="31">
        <f t="shared" si="12"/>
        <v>0</v>
      </c>
      <c r="O97" s="12"/>
      <c r="P97" s="32">
        <f t="shared" si="17"/>
        <v>0</v>
      </c>
      <c r="Q97" s="31">
        <f t="shared" si="13"/>
        <v>0</v>
      </c>
      <c r="R97" s="31">
        <f t="shared" si="14"/>
        <v>0</v>
      </c>
      <c r="S97" s="31">
        <f t="shared" si="15"/>
        <v>0</v>
      </c>
      <c r="T97" s="32">
        <f t="shared" si="18"/>
        <v>0</v>
      </c>
      <c r="U97" s="19"/>
    </row>
    <row r="98" spans="1:21">
      <c r="A98" s="12"/>
      <c r="B98" s="12" t="s">
        <v>1</v>
      </c>
      <c r="C98" s="33"/>
      <c r="D98" s="33"/>
      <c r="E98" s="30"/>
      <c r="F98" s="12"/>
      <c r="G98" s="12"/>
      <c r="H98" s="12"/>
      <c r="I98" s="31">
        <f t="shared" si="11"/>
        <v>0</v>
      </c>
      <c r="J98" s="12"/>
      <c r="K98" s="32">
        <f t="shared" si="16"/>
        <v>0</v>
      </c>
      <c r="L98" s="12"/>
      <c r="M98" s="12"/>
      <c r="N98" s="31">
        <f t="shared" si="12"/>
        <v>0</v>
      </c>
      <c r="O98" s="12"/>
      <c r="P98" s="32">
        <f t="shared" si="17"/>
        <v>0</v>
      </c>
      <c r="Q98" s="31">
        <f t="shared" si="13"/>
        <v>0</v>
      </c>
      <c r="R98" s="31">
        <f t="shared" si="14"/>
        <v>0</v>
      </c>
      <c r="S98" s="31">
        <f t="shared" si="15"/>
        <v>0</v>
      </c>
      <c r="T98" s="32">
        <f t="shared" si="18"/>
        <v>0</v>
      </c>
      <c r="U98" s="19"/>
    </row>
    <row r="99" spans="1:21">
      <c r="A99" s="12"/>
      <c r="B99" s="12" t="s">
        <v>1</v>
      </c>
      <c r="C99" s="33"/>
      <c r="D99" s="33"/>
      <c r="E99" s="30"/>
      <c r="F99" s="12"/>
      <c r="G99" s="12"/>
      <c r="H99" s="12"/>
      <c r="I99" s="31">
        <f t="shared" si="11"/>
        <v>0</v>
      </c>
      <c r="J99" s="12"/>
      <c r="K99" s="32">
        <f t="shared" si="16"/>
        <v>0</v>
      </c>
      <c r="L99" s="12"/>
      <c r="M99" s="12"/>
      <c r="N99" s="31">
        <f t="shared" si="12"/>
        <v>0</v>
      </c>
      <c r="O99" s="12"/>
      <c r="P99" s="32">
        <f t="shared" si="17"/>
        <v>0</v>
      </c>
      <c r="Q99" s="31">
        <f t="shared" si="13"/>
        <v>0</v>
      </c>
      <c r="R99" s="31">
        <f t="shared" si="14"/>
        <v>0</v>
      </c>
      <c r="S99" s="31">
        <f t="shared" si="15"/>
        <v>0</v>
      </c>
      <c r="T99" s="32">
        <f t="shared" si="18"/>
        <v>0</v>
      </c>
      <c r="U99" s="19"/>
    </row>
    <row r="100" spans="1:21">
      <c r="E100" s="19"/>
      <c r="F100" s="19"/>
      <c r="G100" s="19"/>
      <c r="H100" s="19"/>
      <c r="T100" s="18"/>
      <c r="U100" s="19"/>
    </row>
    <row r="101" spans="1:21">
      <c r="U101" s="19"/>
    </row>
    <row r="102" spans="1:21">
      <c r="R102" s="41" t="s">
        <v>110</v>
      </c>
      <c r="S102" s="41"/>
      <c r="U102" s="19"/>
    </row>
    <row r="103" spans="1:21" ht="25.5">
      <c r="R103" s="20" t="s">
        <v>123</v>
      </c>
      <c r="S103" s="20" t="s">
        <v>134</v>
      </c>
      <c r="U103" s="19"/>
    </row>
    <row r="104" spans="1:21">
      <c r="R104">
        <f>SUM(S5:S99)</f>
        <v>0</v>
      </c>
      <c r="S104" s="24">
        <f>SUM(T5:T99)</f>
        <v>0</v>
      </c>
      <c r="U104" s="19"/>
    </row>
    <row r="105" spans="1:21">
      <c r="U105" s="19"/>
    </row>
    <row r="106" spans="1:21">
      <c r="U106" s="19"/>
    </row>
    <row r="107" spans="1:21">
      <c r="U107" s="19"/>
    </row>
    <row r="108" spans="1:21">
      <c r="U108" s="19"/>
    </row>
    <row r="109" spans="1:21">
      <c r="U109" s="19"/>
    </row>
    <row r="110" spans="1:21">
      <c r="U110" s="19"/>
    </row>
    <row r="111" spans="1:21">
      <c r="U111" s="19"/>
    </row>
    <row r="112" spans="1:21">
      <c r="U112" s="19"/>
    </row>
    <row r="113" spans="21:21">
      <c r="U113" s="19"/>
    </row>
    <row r="114" spans="21:21">
      <c r="U114" s="19"/>
    </row>
    <row r="115" spans="21:21">
      <c r="U115" s="19"/>
    </row>
    <row r="116" spans="21:21">
      <c r="U116" s="19"/>
    </row>
    <row r="117" spans="21:21">
      <c r="U117" s="19"/>
    </row>
    <row r="118" spans="21:21">
      <c r="U118" s="19"/>
    </row>
    <row r="119" spans="21:21">
      <c r="U119" s="19"/>
    </row>
    <row r="120" spans="21:21">
      <c r="U120" s="19"/>
    </row>
    <row r="121" spans="21:21">
      <c r="U121" s="19"/>
    </row>
    <row r="122" spans="21:21">
      <c r="U122" s="19"/>
    </row>
    <row r="123" spans="21:21">
      <c r="U123" s="19"/>
    </row>
    <row r="124" spans="21:21">
      <c r="U124" s="19"/>
    </row>
    <row r="125" spans="21:21">
      <c r="U125" s="19"/>
    </row>
    <row r="126" spans="21:21">
      <c r="U126" s="19"/>
    </row>
    <row r="127" spans="21:21">
      <c r="U127" s="19"/>
    </row>
    <row r="128" spans="21:21">
      <c r="U128" s="19"/>
    </row>
    <row r="129" spans="21:21">
      <c r="U129" s="19"/>
    </row>
    <row r="130" spans="21:21">
      <c r="U130" s="19"/>
    </row>
    <row r="131" spans="21:21">
      <c r="U131" s="19"/>
    </row>
    <row r="132" spans="21:21">
      <c r="U132" s="19"/>
    </row>
    <row r="133" spans="21:21">
      <c r="U133" s="19"/>
    </row>
    <row r="134" spans="21:21">
      <c r="U134" s="19"/>
    </row>
    <row r="135" spans="21:21">
      <c r="U135" s="19"/>
    </row>
    <row r="136" spans="21:21">
      <c r="U136" s="19"/>
    </row>
    <row r="137" spans="21:21">
      <c r="U137" s="19"/>
    </row>
    <row r="138" spans="21:21">
      <c r="U138" s="19"/>
    </row>
    <row r="139" spans="21:21">
      <c r="U139" s="19"/>
    </row>
    <row r="140" spans="21:21">
      <c r="U140" s="19"/>
    </row>
    <row r="141" spans="21:21">
      <c r="U141" s="19"/>
    </row>
    <row r="142" spans="21:21">
      <c r="U142" s="19"/>
    </row>
    <row r="143" spans="21:21">
      <c r="U143" s="19"/>
    </row>
    <row r="144" spans="21:21">
      <c r="U144" s="19"/>
    </row>
    <row r="145" spans="21:21">
      <c r="U145" s="19"/>
    </row>
    <row r="146" spans="21:21">
      <c r="U146" s="19"/>
    </row>
    <row r="147" spans="21:21">
      <c r="U147" s="19"/>
    </row>
    <row r="148" spans="21:21">
      <c r="U148" s="19"/>
    </row>
    <row r="149" spans="21:21">
      <c r="U149" s="19"/>
    </row>
    <row r="150" spans="21:21">
      <c r="U150" s="19"/>
    </row>
    <row r="151" spans="21:21">
      <c r="U151" s="19"/>
    </row>
    <row r="152" spans="21:21">
      <c r="U152" s="19"/>
    </row>
    <row r="153" spans="21:21">
      <c r="U153" s="19"/>
    </row>
    <row r="154" spans="21:21">
      <c r="U154" s="19"/>
    </row>
    <row r="155" spans="21:21">
      <c r="U155" s="19"/>
    </row>
    <row r="156" spans="21:21">
      <c r="U156" s="19"/>
    </row>
    <row r="157" spans="21:21">
      <c r="U157" s="19"/>
    </row>
    <row r="158" spans="21:21">
      <c r="U158" s="19"/>
    </row>
    <row r="159" spans="21:21">
      <c r="U159" s="19"/>
    </row>
    <row r="160" spans="21:21">
      <c r="U160" s="19"/>
    </row>
    <row r="161" spans="21:21">
      <c r="U161" s="19"/>
    </row>
    <row r="162" spans="21:21">
      <c r="U162" s="19"/>
    </row>
    <row r="163" spans="21:21">
      <c r="U163" s="19"/>
    </row>
    <row r="164" spans="21:21">
      <c r="U164" s="19"/>
    </row>
    <row r="165" spans="21:21">
      <c r="U165" s="19"/>
    </row>
    <row r="166" spans="21:21">
      <c r="U166" s="19"/>
    </row>
    <row r="167" spans="21:21">
      <c r="U167" s="19"/>
    </row>
    <row r="168" spans="21:21">
      <c r="U168" s="19"/>
    </row>
    <row r="169" spans="21:21">
      <c r="U169" s="19"/>
    </row>
    <row r="170" spans="21:21">
      <c r="U170" s="19"/>
    </row>
    <row r="171" spans="21:21">
      <c r="U171" s="19"/>
    </row>
    <row r="172" spans="21:21">
      <c r="U172" s="19"/>
    </row>
    <row r="173" spans="21:21">
      <c r="U173" s="19"/>
    </row>
    <row r="174" spans="21:21">
      <c r="U174" s="19"/>
    </row>
    <row r="175" spans="21:21">
      <c r="U175" s="19"/>
    </row>
    <row r="176" spans="21:21">
      <c r="U176" s="19"/>
    </row>
    <row r="177" spans="21:21">
      <c r="U177" s="19"/>
    </row>
    <row r="178" spans="21:21">
      <c r="U178" s="19"/>
    </row>
    <row r="179" spans="21:21">
      <c r="U179" s="19"/>
    </row>
    <row r="180" spans="21:21">
      <c r="U180" s="19"/>
    </row>
    <row r="181" spans="21:21">
      <c r="U181" s="19"/>
    </row>
    <row r="182" spans="21:21">
      <c r="U182" s="19"/>
    </row>
    <row r="183" spans="21:21">
      <c r="U183" s="19"/>
    </row>
    <row r="184" spans="21:21">
      <c r="U184" s="19"/>
    </row>
    <row r="185" spans="21:21">
      <c r="U185" s="19"/>
    </row>
    <row r="186" spans="21:21">
      <c r="U186" s="19"/>
    </row>
    <row r="187" spans="21:21">
      <c r="U187" s="19"/>
    </row>
    <row r="188" spans="21:21">
      <c r="U188" s="19"/>
    </row>
    <row r="189" spans="21:21">
      <c r="U189" s="19"/>
    </row>
    <row r="190" spans="21:21">
      <c r="U190" s="19"/>
    </row>
    <row r="191" spans="21:21">
      <c r="U191" s="19"/>
    </row>
    <row r="192" spans="21:21">
      <c r="U192" s="19"/>
    </row>
    <row r="193" spans="21:21">
      <c r="U193" s="19"/>
    </row>
    <row r="194" spans="21:21">
      <c r="U194" s="19"/>
    </row>
    <row r="195" spans="21:21">
      <c r="U195" s="19"/>
    </row>
    <row r="196" spans="21:21">
      <c r="U196" s="19"/>
    </row>
    <row r="197" spans="21:21">
      <c r="U197" s="19"/>
    </row>
    <row r="198" spans="21:21">
      <c r="U198" s="19"/>
    </row>
    <row r="199" spans="21:21">
      <c r="U199" s="19"/>
    </row>
    <row r="200" spans="21:21">
      <c r="U200" s="19"/>
    </row>
    <row r="201" spans="21:21">
      <c r="U201" s="19"/>
    </row>
    <row r="202" spans="21:21">
      <c r="U202" s="19"/>
    </row>
    <row r="203" spans="21:21">
      <c r="U203" s="19"/>
    </row>
    <row r="204" spans="21:21">
      <c r="U204" s="19"/>
    </row>
    <row r="205" spans="21:21">
      <c r="U205" s="19"/>
    </row>
    <row r="206" spans="21:21">
      <c r="U206" s="19"/>
    </row>
    <row r="207" spans="21:21">
      <c r="U207" s="19"/>
    </row>
    <row r="208" spans="21:21">
      <c r="U208" s="19"/>
    </row>
    <row r="209" spans="21:21">
      <c r="U209" s="19"/>
    </row>
    <row r="210" spans="21:21">
      <c r="U210" s="19"/>
    </row>
    <row r="211" spans="21:21">
      <c r="U211" s="19"/>
    </row>
    <row r="212" spans="21:21">
      <c r="U212" s="19"/>
    </row>
    <row r="213" spans="21:21">
      <c r="U213" s="19"/>
    </row>
    <row r="214" spans="21:21">
      <c r="U214" s="19"/>
    </row>
    <row r="215" spans="21:21">
      <c r="U215" s="19"/>
    </row>
    <row r="216" spans="21:21">
      <c r="U216" s="19"/>
    </row>
    <row r="217" spans="21:21">
      <c r="U217" s="19"/>
    </row>
    <row r="218" spans="21:21">
      <c r="U218" s="19"/>
    </row>
    <row r="219" spans="21:21">
      <c r="U219" s="19"/>
    </row>
    <row r="220" spans="21:21">
      <c r="U220" s="19"/>
    </row>
    <row r="221" spans="21:21">
      <c r="U221" s="19"/>
    </row>
    <row r="222" spans="21:21">
      <c r="U222" s="19"/>
    </row>
    <row r="223" spans="21:21">
      <c r="U223" s="19"/>
    </row>
    <row r="224" spans="21:21">
      <c r="U224" s="19"/>
    </row>
    <row r="225" spans="21:21">
      <c r="U225" s="19"/>
    </row>
    <row r="226" spans="21:21">
      <c r="U226" s="19"/>
    </row>
    <row r="227" spans="21:21">
      <c r="U227" s="19"/>
    </row>
    <row r="228" spans="21:21">
      <c r="U228" s="19"/>
    </row>
    <row r="229" spans="21:21">
      <c r="U229" s="19"/>
    </row>
    <row r="230" spans="21:21">
      <c r="U230" s="19"/>
    </row>
    <row r="231" spans="21:21">
      <c r="U231" s="19"/>
    </row>
    <row r="232" spans="21:21">
      <c r="U232" s="19"/>
    </row>
    <row r="233" spans="21:21">
      <c r="U233" s="19"/>
    </row>
    <row r="234" spans="21:21">
      <c r="U234" s="19"/>
    </row>
    <row r="235" spans="21:21">
      <c r="U235" s="19"/>
    </row>
    <row r="236" spans="21:21">
      <c r="U236" s="19"/>
    </row>
    <row r="237" spans="21:21">
      <c r="U237" s="19"/>
    </row>
    <row r="238" spans="21:21">
      <c r="U238" s="19"/>
    </row>
    <row r="239" spans="21:21">
      <c r="U239" s="19"/>
    </row>
    <row r="240" spans="21:21">
      <c r="U240" s="19"/>
    </row>
    <row r="241" spans="21:21">
      <c r="U241" s="19"/>
    </row>
    <row r="242" spans="21:21">
      <c r="U242" s="19"/>
    </row>
    <row r="243" spans="21:21">
      <c r="U243" s="19"/>
    </row>
    <row r="244" spans="21:21">
      <c r="U244" s="19"/>
    </row>
    <row r="245" spans="21:21">
      <c r="U245" s="19"/>
    </row>
    <row r="246" spans="21:21">
      <c r="U246" s="19"/>
    </row>
    <row r="247" spans="21:21">
      <c r="U247" s="19"/>
    </row>
    <row r="248" spans="21:21">
      <c r="U248" s="19"/>
    </row>
    <row r="249" spans="21:21">
      <c r="U249" s="19"/>
    </row>
    <row r="250" spans="21:21">
      <c r="U250" s="19"/>
    </row>
    <row r="251" spans="21:21">
      <c r="U251" s="19"/>
    </row>
    <row r="252" spans="21:21">
      <c r="U252" s="19"/>
    </row>
    <row r="253" spans="21:21">
      <c r="U253" s="19"/>
    </row>
    <row r="254" spans="21:21">
      <c r="U254" s="19"/>
    </row>
    <row r="255" spans="21:21">
      <c r="U255" s="19"/>
    </row>
    <row r="256" spans="21:21">
      <c r="U256" s="19"/>
    </row>
    <row r="257" spans="21:21">
      <c r="U257" s="19"/>
    </row>
    <row r="258" spans="21:21">
      <c r="U258" s="19"/>
    </row>
    <row r="259" spans="21:21">
      <c r="U259" s="19"/>
    </row>
    <row r="260" spans="21:21">
      <c r="U260" s="19"/>
    </row>
    <row r="261" spans="21:21">
      <c r="U261" s="19"/>
    </row>
    <row r="262" spans="21:21">
      <c r="U262" s="19"/>
    </row>
    <row r="263" spans="21:21">
      <c r="U263" s="19"/>
    </row>
    <row r="264" spans="21:21">
      <c r="U264" s="19"/>
    </row>
    <row r="265" spans="21:21">
      <c r="U265" s="19"/>
    </row>
    <row r="266" spans="21:21">
      <c r="U266" s="19"/>
    </row>
    <row r="267" spans="21:21">
      <c r="U267" s="19"/>
    </row>
    <row r="268" spans="21:21">
      <c r="U268" s="19"/>
    </row>
    <row r="269" spans="21:21">
      <c r="U269" s="19"/>
    </row>
    <row r="270" spans="21:21">
      <c r="U270" s="19"/>
    </row>
    <row r="271" spans="21:21">
      <c r="U271" s="19"/>
    </row>
    <row r="272" spans="21:21">
      <c r="U272" s="19"/>
    </row>
    <row r="273" spans="21:21">
      <c r="U273" s="19"/>
    </row>
    <row r="274" spans="21:21">
      <c r="U274" s="19"/>
    </row>
    <row r="275" spans="21:21">
      <c r="U275" s="19"/>
    </row>
    <row r="276" spans="21:21">
      <c r="U276" s="19"/>
    </row>
    <row r="277" spans="21:21">
      <c r="U277" s="19"/>
    </row>
    <row r="278" spans="21:21">
      <c r="U278" s="19"/>
    </row>
    <row r="279" spans="21:21">
      <c r="U279" s="19"/>
    </row>
    <row r="280" spans="21:21">
      <c r="U280" s="19"/>
    </row>
    <row r="281" spans="21:21">
      <c r="U281" s="19"/>
    </row>
    <row r="282" spans="21:21">
      <c r="U282" s="19"/>
    </row>
    <row r="283" spans="21:21">
      <c r="U283" s="19"/>
    </row>
    <row r="284" spans="21:21">
      <c r="U284" s="19"/>
    </row>
    <row r="285" spans="21:21">
      <c r="U285" s="19"/>
    </row>
    <row r="286" spans="21:21">
      <c r="U286" s="19"/>
    </row>
    <row r="287" spans="21:21">
      <c r="U287" s="19"/>
    </row>
    <row r="288" spans="21:21">
      <c r="U288" s="19"/>
    </row>
    <row r="289" spans="21:21">
      <c r="U289" s="19"/>
    </row>
    <row r="290" spans="21:21">
      <c r="U290" s="19"/>
    </row>
    <row r="291" spans="21:21">
      <c r="U291" s="19"/>
    </row>
    <row r="292" spans="21:21">
      <c r="U292" s="19"/>
    </row>
    <row r="293" spans="21:21">
      <c r="U293" s="19"/>
    </row>
    <row r="294" spans="21:21">
      <c r="U294" s="19"/>
    </row>
    <row r="295" spans="21:21">
      <c r="U295" s="19"/>
    </row>
    <row r="296" spans="21:21">
      <c r="U296" s="19"/>
    </row>
    <row r="297" spans="21:21">
      <c r="U297" s="19"/>
    </row>
    <row r="298" spans="21:21">
      <c r="U298" s="19"/>
    </row>
    <row r="299" spans="21:21">
      <c r="U299" s="19"/>
    </row>
    <row r="300" spans="21:21">
      <c r="U300" s="19"/>
    </row>
    <row r="301" spans="21:21">
      <c r="U301" s="19"/>
    </row>
    <row r="302" spans="21:21">
      <c r="U302" s="19"/>
    </row>
    <row r="303" spans="21:21">
      <c r="U303" s="19"/>
    </row>
    <row r="304" spans="21:21">
      <c r="U304" s="19"/>
    </row>
    <row r="305" spans="21:21">
      <c r="U305" s="19"/>
    </row>
    <row r="306" spans="21:21">
      <c r="U306" s="19"/>
    </row>
    <row r="307" spans="21:21">
      <c r="U307" s="19"/>
    </row>
    <row r="308" spans="21:21">
      <c r="U308" s="19"/>
    </row>
    <row r="309" spans="21:21">
      <c r="U309" s="19"/>
    </row>
    <row r="310" spans="21:21">
      <c r="U310" s="19"/>
    </row>
    <row r="311" spans="21:21">
      <c r="U311" s="19"/>
    </row>
    <row r="312" spans="21:21">
      <c r="U312" s="19"/>
    </row>
    <row r="313" spans="21:21">
      <c r="U313" s="19"/>
    </row>
    <row r="314" spans="21:21">
      <c r="U314" s="19"/>
    </row>
    <row r="315" spans="21:21">
      <c r="U315" s="19"/>
    </row>
    <row r="316" spans="21:21">
      <c r="U316" s="19"/>
    </row>
    <row r="317" spans="21:21">
      <c r="U317" s="19"/>
    </row>
    <row r="318" spans="21:21">
      <c r="U318" s="19"/>
    </row>
    <row r="319" spans="21:21">
      <c r="U319" s="19"/>
    </row>
    <row r="320" spans="21:21">
      <c r="U320" s="19"/>
    </row>
    <row r="321" spans="21:21">
      <c r="U321" s="19"/>
    </row>
    <row r="322" spans="21:21">
      <c r="U322" s="19"/>
    </row>
    <row r="323" spans="21:21">
      <c r="U323" s="19"/>
    </row>
    <row r="324" spans="21:21">
      <c r="U324" s="19"/>
    </row>
    <row r="325" spans="21:21">
      <c r="U325" s="19"/>
    </row>
    <row r="326" spans="21:21">
      <c r="U326" s="19"/>
    </row>
    <row r="327" spans="21:21">
      <c r="U327" s="19"/>
    </row>
    <row r="328" spans="21:21">
      <c r="U328" s="19"/>
    </row>
    <row r="329" spans="21:21">
      <c r="U329" s="19"/>
    </row>
    <row r="330" spans="21:21">
      <c r="U330" s="19"/>
    </row>
    <row r="331" spans="21:21">
      <c r="U331" s="19"/>
    </row>
    <row r="332" spans="21:21">
      <c r="U332" s="19"/>
    </row>
    <row r="333" spans="21:21">
      <c r="U333" s="19"/>
    </row>
    <row r="334" spans="21:21">
      <c r="U334" s="19"/>
    </row>
    <row r="335" spans="21:21">
      <c r="U335" s="19"/>
    </row>
    <row r="336" spans="21:21">
      <c r="U336" s="19"/>
    </row>
    <row r="337" spans="21:21">
      <c r="U337" s="19"/>
    </row>
    <row r="338" spans="21:21">
      <c r="U338" s="19"/>
    </row>
    <row r="339" spans="21:21">
      <c r="U339" s="19"/>
    </row>
    <row r="340" spans="21:21">
      <c r="U340" s="19"/>
    </row>
    <row r="341" spans="21:21">
      <c r="U341" s="19"/>
    </row>
    <row r="342" spans="21:21">
      <c r="U342" s="19"/>
    </row>
    <row r="343" spans="21:21">
      <c r="U343" s="19"/>
    </row>
    <row r="344" spans="21:21">
      <c r="U344" s="19"/>
    </row>
    <row r="345" spans="21:21">
      <c r="U345" s="19"/>
    </row>
    <row r="346" spans="21:21">
      <c r="U346" s="19"/>
    </row>
    <row r="347" spans="21:21">
      <c r="U347" s="19"/>
    </row>
    <row r="348" spans="21:21">
      <c r="U348" s="19"/>
    </row>
    <row r="349" spans="21:21">
      <c r="U349" s="19"/>
    </row>
    <row r="350" spans="21:21">
      <c r="U350" s="19"/>
    </row>
    <row r="351" spans="21:21">
      <c r="U351" s="19"/>
    </row>
    <row r="352" spans="21:21">
      <c r="U352" s="19"/>
    </row>
    <row r="353" spans="21:21">
      <c r="U353" s="19"/>
    </row>
    <row r="354" spans="21:21">
      <c r="U354" s="19"/>
    </row>
    <row r="355" spans="21:21">
      <c r="U355" s="19"/>
    </row>
    <row r="356" spans="21:21">
      <c r="U356" s="19"/>
    </row>
    <row r="357" spans="21:21">
      <c r="U357" s="19"/>
    </row>
    <row r="358" spans="21:21">
      <c r="U358" s="19"/>
    </row>
    <row r="359" spans="21:21">
      <c r="U359" s="19"/>
    </row>
    <row r="360" spans="21:21">
      <c r="U360" s="19"/>
    </row>
    <row r="361" spans="21:21">
      <c r="U361" s="19"/>
    </row>
    <row r="362" spans="21:21">
      <c r="U362" s="19"/>
    </row>
    <row r="363" spans="21:21">
      <c r="U363" s="19"/>
    </row>
    <row r="364" spans="21:21">
      <c r="U364" s="19"/>
    </row>
    <row r="365" spans="21:21">
      <c r="U365" s="19"/>
    </row>
    <row r="366" spans="21:21">
      <c r="U366" s="19"/>
    </row>
    <row r="367" spans="21:21">
      <c r="U367" s="19"/>
    </row>
    <row r="368" spans="21:21">
      <c r="U368" s="19"/>
    </row>
    <row r="369" spans="21:21">
      <c r="U369" s="19"/>
    </row>
    <row r="370" spans="21:21">
      <c r="U370" s="19"/>
    </row>
    <row r="371" spans="21:21">
      <c r="U371" s="19"/>
    </row>
    <row r="372" spans="21:21">
      <c r="U372" s="19"/>
    </row>
    <row r="373" spans="21:21">
      <c r="U373" s="19"/>
    </row>
    <row r="374" spans="21:21">
      <c r="U374" s="19"/>
    </row>
    <row r="375" spans="21:21">
      <c r="U375" s="19"/>
    </row>
    <row r="376" spans="21:21">
      <c r="U376" s="19"/>
    </row>
    <row r="377" spans="21:21">
      <c r="U377" s="19"/>
    </row>
    <row r="378" spans="21:21">
      <c r="U378" s="19"/>
    </row>
    <row r="379" spans="21:21">
      <c r="U379" s="19"/>
    </row>
    <row r="380" spans="21:21">
      <c r="U380" s="19"/>
    </row>
    <row r="381" spans="21:21">
      <c r="U381" s="19"/>
    </row>
    <row r="382" spans="21:21">
      <c r="U382" s="19"/>
    </row>
    <row r="383" spans="21:21">
      <c r="U383" s="19"/>
    </row>
    <row r="384" spans="21:21">
      <c r="U384" s="19"/>
    </row>
    <row r="385" spans="21:21">
      <c r="U385" s="19"/>
    </row>
    <row r="386" spans="21:21">
      <c r="U386" s="19"/>
    </row>
    <row r="387" spans="21:21">
      <c r="U387" s="19"/>
    </row>
    <row r="388" spans="21:21">
      <c r="U388" s="19"/>
    </row>
    <row r="389" spans="21:21">
      <c r="U389" s="19"/>
    </row>
    <row r="390" spans="21:21">
      <c r="U390" s="19"/>
    </row>
    <row r="391" spans="21:21">
      <c r="U391" s="19"/>
    </row>
    <row r="392" spans="21:21">
      <c r="U392" s="19"/>
    </row>
    <row r="393" spans="21:21">
      <c r="U393" s="19"/>
    </row>
    <row r="394" spans="21:21">
      <c r="U394" s="19"/>
    </row>
    <row r="395" spans="21:21">
      <c r="U395" s="19"/>
    </row>
    <row r="396" spans="21:21">
      <c r="U396" s="19"/>
    </row>
    <row r="397" spans="21:21">
      <c r="U397" s="19"/>
    </row>
    <row r="398" spans="21:21">
      <c r="U398" s="19"/>
    </row>
    <row r="399" spans="21:21">
      <c r="U399" s="19"/>
    </row>
    <row r="400" spans="21:21">
      <c r="U400" s="19"/>
    </row>
    <row r="401" spans="21:21">
      <c r="U401" s="19"/>
    </row>
    <row r="402" spans="21:21">
      <c r="U402" s="19"/>
    </row>
    <row r="403" spans="21:21">
      <c r="U403" s="19"/>
    </row>
    <row r="404" spans="21:21">
      <c r="U404" s="19"/>
    </row>
    <row r="405" spans="21:21">
      <c r="U405" s="19"/>
    </row>
    <row r="406" spans="21:21">
      <c r="U406" s="19"/>
    </row>
    <row r="407" spans="21:21">
      <c r="U407" s="19"/>
    </row>
    <row r="408" spans="21:21">
      <c r="U408" s="19"/>
    </row>
    <row r="409" spans="21:21">
      <c r="U409" s="19"/>
    </row>
    <row r="410" spans="21:21">
      <c r="U410" s="19"/>
    </row>
    <row r="411" spans="21:21">
      <c r="U411" s="19"/>
    </row>
    <row r="412" spans="21:21">
      <c r="U412" s="19"/>
    </row>
    <row r="413" spans="21:21">
      <c r="U413" s="19"/>
    </row>
    <row r="414" spans="21:21">
      <c r="U414" s="19"/>
    </row>
    <row r="415" spans="21:21">
      <c r="U415" s="19"/>
    </row>
    <row r="416" spans="21:21">
      <c r="U416" s="19"/>
    </row>
    <row r="417" spans="21:21">
      <c r="U417" s="19"/>
    </row>
    <row r="418" spans="21:21">
      <c r="U418" s="19"/>
    </row>
    <row r="419" spans="21:21">
      <c r="U419" s="19"/>
    </row>
    <row r="420" spans="21:21">
      <c r="U420" s="19"/>
    </row>
    <row r="421" spans="21:21">
      <c r="U421" s="19"/>
    </row>
    <row r="422" spans="21:21">
      <c r="U422" s="19"/>
    </row>
    <row r="423" spans="21:21">
      <c r="U423" s="19"/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A5:H99 J5:J99 L5:M99 O5:O99" name="Rango1"/>
  </protectedRanges>
  <mergeCells count="5">
    <mergeCell ref="X3:Z3"/>
    <mergeCell ref="R102:S102"/>
    <mergeCell ref="G3:K3"/>
    <mergeCell ref="L3:P3"/>
    <mergeCell ref="Q3:T3"/>
  </mergeCells>
  <phoneticPr fontId="0" type="noConversion"/>
  <dataValidations count="4">
    <dataValidation type="decimal" allowBlank="1" showInputMessage="1" showErrorMessage="1" sqref="E5:E99">
      <formula1>0.07</formula1>
      <formula2>1</formula2>
    </dataValidation>
    <dataValidation type="list" allowBlank="1" showInputMessage="1" showErrorMessage="1" sqref="C5:C99">
      <formula1>DOM_A</formula1>
    </dataValidation>
    <dataValidation type="list" allowBlank="1" showInputMessage="1" showErrorMessage="1" sqref="D5:D99">
      <formula1>DOM_NOR</formula1>
    </dataValidation>
    <dataValidation type="list" allowBlank="1" showInputMessage="1" showErrorMessage="1" sqref="B5:B99">
      <formula1>DOM_COMB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8"/>
  <dimension ref="A3:AA104"/>
  <sheetViews>
    <sheetView zoomScale="75" workbookViewId="0">
      <selection activeCell="B5" sqref="B5"/>
    </sheetView>
  </sheetViews>
  <sheetFormatPr baseColWidth="10" defaultColWidth="17.5703125" defaultRowHeight="12.75"/>
  <cols>
    <col min="1" max="1" width="11.42578125" customWidth="1"/>
    <col min="2" max="20" width="17.5703125" customWidth="1"/>
    <col min="21" max="16384" width="17.5703125" style="19"/>
  </cols>
  <sheetData>
    <row r="3" spans="1:27" ht="23.25" customHeight="1">
      <c r="G3" s="42" t="s">
        <v>108</v>
      </c>
      <c r="H3" s="43"/>
      <c r="I3" s="43"/>
      <c r="J3" s="43"/>
      <c r="K3" s="44"/>
      <c r="L3" s="45" t="s">
        <v>109</v>
      </c>
      <c r="M3" s="46"/>
      <c r="N3" s="46"/>
      <c r="O3" s="46"/>
      <c r="P3" s="47"/>
      <c r="Q3" s="48" t="s">
        <v>110</v>
      </c>
      <c r="R3" s="49"/>
      <c r="S3" s="49"/>
      <c r="T3" s="50"/>
      <c r="U3" s="17"/>
      <c r="V3" s="16"/>
      <c r="W3" s="16"/>
      <c r="X3" s="40"/>
      <c r="Y3" s="40"/>
      <c r="Z3" s="40"/>
      <c r="AA3" s="2"/>
    </row>
    <row r="4" spans="1:27" ht="72.75" customHeight="1">
      <c r="A4" s="28" t="s">
        <v>116</v>
      </c>
      <c r="B4" s="29" t="s">
        <v>14</v>
      </c>
      <c r="C4" s="29" t="s">
        <v>13</v>
      </c>
      <c r="D4" s="29" t="s">
        <v>15</v>
      </c>
      <c r="E4" s="29" t="s">
        <v>133</v>
      </c>
      <c r="F4" s="29" t="s">
        <v>7</v>
      </c>
      <c r="G4" s="29" t="s">
        <v>8</v>
      </c>
      <c r="H4" s="29" t="s">
        <v>6</v>
      </c>
      <c r="I4" s="29" t="s">
        <v>129</v>
      </c>
      <c r="J4" s="29" t="s">
        <v>124</v>
      </c>
      <c r="K4" s="29" t="s">
        <v>130</v>
      </c>
      <c r="L4" s="29" t="s">
        <v>8</v>
      </c>
      <c r="M4" s="29" t="s">
        <v>6</v>
      </c>
      <c r="N4" s="29" t="s">
        <v>129</v>
      </c>
      <c r="O4" s="29" t="s">
        <v>131</v>
      </c>
      <c r="P4" s="29" t="s">
        <v>127</v>
      </c>
      <c r="Q4" s="29" t="s">
        <v>9</v>
      </c>
      <c r="R4" s="29" t="s">
        <v>10</v>
      </c>
      <c r="S4" s="29" t="s">
        <v>128</v>
      </c>
      <c r="T4" s="29" t="s">
        <v>117</v>
      </c>
      <c r="U4" s="2"/>
      <c r="V4" s="2"/>
      <c r="W4" s="2"/>
      <c r="X4" s="2"/>
      <c r="Y4" s="2"/>
      <c r="Z4" s="2"/>
      <c r="AA4" s="2"/>
    </row>
    <row r="5" spans="1:27">
      <c r="A5" s="34" t="str">
        <f>IF('Escenario de base '!A5="","",'Escenario de base '!A5)</f>
        <v/>
      </c>
      <c r="B5" s="12" t="s">
        <v>138</v>
      </c>
      <c r="C5" s="33"/>
      <c r="D5" s="33"/>
      <c r="E5" s="30"/>
      <c r="F5" s="34" t="str">
        <f>IF('Escenario de base '!F5="","",'Escenario de base '!F5)</f>
        <v/>
      </c>
      <c r="G5" s="34" t="str">
        <f>IF('Escenario de base '!G5="","",'Escenario de base '!G5)</f>
        <v/>
      </c>
      <c r="H5" s="34" t="str">
        <f>IF('Escenario de base '!H5="","",'Escenario de base '!H5)</f>
        <v/>
      </c>
      <c r="I5" s="31">
        <f>IF(ISERROR(G5*H5),0,G5*H5)</f>
        <v>0</v>
      </c>
      <c r="J5" s="12"/>
      <c r="K5" s="32">
        <f>(J5-J5*($E5/(39.77*0.88))/(($E5/(39.77*0.88))+((1-$E5)/(43.2*0.83))))*2.6</f>
        <v>0</v>
      </c>
      <c r="L5" s="34" t="str">
        <f>IF('Escenario de base '!L5="","",'Escenario de base '!L5)</f>
        <v/>
      </c>
      <c r="M5" s="34" t="str">
        <f>IF('Escenario de base '!M5="","",'Escenario de base '!M5)</f>
        <v/>
      </c>
      <c r="N5" s="31">
        <f>IF(ISERROR(L5*M5),0,(L5*M5))</f>
        <v>0</v>
      </c>
      <c r="O5" s="12"/>
      <c r="P5" s="32">
        <f>(O5-O5*($E5/(39.77*0.88))/(($E5/(39.77*0.88))+((1-$E5)/(43.2*0.83))))*2.6</f>
        <v>0</v>
      </c>
      <c r="Q5" s="31">
        <f>IF(ISERROR((G5+L5)*F5),0,(G5+L5)*F5)</f>
        <v>0</v>
      </c>
      <c r="R5" s="31">
        <f>IF(ISERROR((H5+M5)*F5),0,(H5+M5)*F5)</f>
        <v>0</v>
      </c>
      <c r="S5" s="31">
        <f>IF(ISERROR((I5+N5)*F5),0,(I5+N5)*F5)</f>
        <v>0</v>
      </c>
      <c r="T5" s="32">
        <f>IF(ISERROR(F5*(K5+P5)/1000),0,F5*(K5+P5)/1000)</f>
        <v>0</v>
      </c>
    </row>
    <row r="6" spans="1:27">
      <c r="A6" s="34" t="str">
        <f>IF('Escenario de base '!A6="","",'Escenario de base '!A6)</f>
        <v/>
      </c>
      <c r="B6" s="12" t="s">
        <v>1</v>
      </c>
      <c r="C6" s="33"/>
      <c r="D6" s="33"/>
      <c r="E6" s="30"/>
      <c r="F6" s="34" t="str">
        <f>IF('Escenario de base '!F6="","",'Escenario de base '!F6)</f>
        <v/>
      </c>
      <c r="G6" s="34" t="str">
        <f>IF('Escenario de base '!G6="","",'Escenario de base '!G6)</f>
        <v/>
      </c>
      <c r="H6" s="34" t="str">
        <f>IF('Escenario de base '!H6="","",'Escenario de base '!H6)</f>
        <v/>
      </c>
      <c r="I6" s="31">
        <f t="shared" ref="I6:I69" si="0">IF(ISERROR(G6*H6),0,G6*H6)</f>
        <v>0</v>
      </c>
      <c r="J6" s="12"/>
      <c r="K6" s="32">
        <f t="shared" ref="K6:K69" si="1">(J6-J6*($E6/(39.77*0.88))/(($E6/(39.77*0.88))+((1-$E6)/(43.2*0.83))))*2.6</f>
        <v>0</v>
      </c>
      <c r="L6" s="34" t="str">
        <f>IF('Escenario de base '!L6="","",'Escenario de base '!L6)</f>
        <v/>
      </c>
      <c r="M6" s="34" t="str">
        <f>IF('Escenario de base '!M6="","",'Escenario de base '!M6)</f>
        <v/>
      </c>
      <c r="N6" s="31">
        <f t="shared" ref="N6:N69" si="2">IF(ISERROR(L6*M6),0,(L6*M6))</f>
        <v>0</v>
      </c>
      <c r="O6" s="12"/>
      <c r="P6" s="32">
        <f t="shared" ref="P6:P69" si="3">(O6-O6*($E6/(39.77*0.88))/(($E6/(39.77*0.88))+((1-$E6)/(43.2*0.83))))*2.6</f>
        <v>0</v>
      </c>
      <c r="Q6" s="31">
        <f t="shared" ref="Q6:Q69" si="4">IF(ISERROR((G6+L6)*F6),0,(G6+L6)*F6)</f>
        <v>0</v>
      </c>
      <c r="R6" s="31">
        <f t="shared" ref="R6:R69" si="5">IF(ISERROR((H6+M6)*F6),0,(H6+M6)*F6)</f>
        <v>0</v>
      </c>
      <c r="S6" s="31">
        <f t="shared" ref="S6:S69" si="6">IF(ISERROR((I6+N6)*F6),0,(I6+N6)*F6)</f>
        <v>0</v>
      </c>
      <c r="T6" s="32">
        <f t="shared" ref="T6:T69" si="7">IF(ISERROR(F6*(K6+P6)/1000),0,F6*(K6+P6)/1000)</f>
        <v>0</v>
      </c>
    </row>
    <row r="7" spans="1:27">
      <c r="A7" s="34" t="str">
        <f>IF('Escenario de base '!A7="","",'Escenario de base '!A7)</f>
        <v/>
      </c>
      <c r="B7" s="12" t="s">
        <v>1</v>
      </c>
      <c r="C7" s="33"/>
      <c r="D7" s="33"/>
      <c r="E7" s="30"/>
      <c r="F7" s="34" t="str">
        <f>IF('Escenario de base '!F7="","",'Escenario de base '!F7)</f>
        <v/>
      </c>
      <c r="G7" s="34" t="str">
        <f>IF('Escenario de base '!G7="","",'Escenario de base '!G7)</f>
        <v/>
      </c>
      <c r="H7" s="34" t="str">
        <f>IF('Escenario de base '!H7="","",'Escenario de base '!H7)</f>
        <v/>
      </c>
      <c r="I7" s="31">
        <f t="shared" si="0"/>
        <v>0</v>
      </c>
      <c r="J7" s="12"/>
      <c r="K7" s="32">
        <f t="shared" si="1"/>
        <v>0</v>
      </c>
      <c r="L7" s="34" t="str">
        <f>IF('Escenario de base '!L7="","",'Escenario de base '!L7)</f>
        <v/>
      </c>
      <c r="M7" s="34" t="str">
        <f>IF('Escenario de base '!M7="","",'Escenario de base '!M7)</f>
        <v/>
      </c>
      <c r="N7" s="31">
        <f t="shared" si="2"/>
        <v>0</v>
      </c>
      <c r="O7" s="12"/>
      <c r="P7" s="32">
        <f t="shared" si="3"/>
        <v>0</v>
      </c>
      <c r="Q7" s="31">
        <f t="shared" si="4"/>
        <v>0</v>
      </c>
      <c r="R7" s="31">
        <f t="shared" si="5"/>
        <v>0</v>
      </c>
      <c r="S7" s="31">
        <f t="shared" si="6"/>
        <v>0</v>
      </c>
      <c r="T7" s="32">
        <f t="shared" si="7"/>
        <v>0</v>
      </c>
    </row>
    <row r="8" spans="1:27">
      <c r="A8" s="34" t="str">
        <f>IF('Escenario de base '!A8="","",'Escenario de base '!A8)</f>
        <v/>
      </c>
      <c r="B8" s="12" t="s">
        <v>1</v>
      </c>
      <c r="C8" s="33"/>
      <c r="D8" s="33"/>
      <c r="E8" s="30"/>
      <c r="F8" s="34" t="str">
        <f>IF('Escenario de base '!F8="","",'Escenario de base '!F8)</f>
        <v/>
      </c>
      <c r="G8" s="34" t="str">
        <f>IF('Escenario de base '!G8="","",'Escenario de base '!G8)</f>
        <v/>
      </c>
      <c r="H8" s="34" t="str">
        <f>IF('Escenario de base '!H8="","",'Escenario de base '!H8)</f>
        <v/>
      </c>
      <c r="I8" s="31">
        <f t="shared" si="0"/>
        <v>0</v>
      </c>
      <c r="J8" s="12"/>
      <c r="K8" s="32">
        <f t="shared" si="1"/>
        <v>0</v>
      </c>
      <c r="L8" s="34" t="str">
        <f>IF('Escenario de base '!L8="","",'Escenario de base '!L8)</f>
        <v/>
      </c>
      <c r="M8" s="34" t="str">
        <f>IF('Escenario de base '!M8="","",'Escenario de base '!M8)</f>
        <v/>
      </c>
      <c r="N8" s="31">
        <f t="shared" si="2"/>
        <v>0</v>
      </c>
      <c r="O8" s="12"/>
      <c r="P8" s="32">
        <f t="shared" si="3"/>
        <v>0</v>
      </c>
      <c r="Q8" s="31">
        <f t="shared" si="4"/>
        <v>0</v>
      </c>
      <c r="R8" s="31">
        <f t="shared" si="5"/>
        <v>0</v>
      </c>
      <c r="S8" s="31">
        <f t="shared" si="6"/>
        <v>0</v>
      </c>
      <c r="T8" s="32">
        <f t="shared" si="7"/>
        <v>0</v>
      </c>
    </row>
    <row r="9" spans="1:27">
      <c r="A9" s="34" t="str">
        <f>IF('Escenario de base '!A9="","",'Escenario de base '!A9)</f>
        <v/>
      </c>
      <c r="B9" s="12" t="s">
        <v>1</v>
      </c>
      <c r="C9" s="33"/>
      <c r="D9" s="33"/>
      <c r="E9" s="12"/>
      <c r="F9" s="34" t="str">
        <f>IF('Escenario de base '!F9="","",'Escenario de base '!F9)</f>
        <v/>
      </c>
      <c r="G9" s="34" t="str">
        <f>IF('Escenario de base '!G9="","",'Escenario de base '!G9)</f>
        <v/>
      </c>
      <c r="H9" s="34" t="str">
        <f>IF('Escenario de base '!H9="","",'Escenario de base '!H9)</f>
        <v/>
      </c>
      <c r="I9" s="31">
        <f t="shared" si="0"/>
        <v>0</v>
      </c>
      <c r="J9" s="12"/>
      <c r="K9" s="32">
        <f t="shared" si="1"/>
        <v>0</v>
      </c>
      <c r="L9" s="34" t="str">
        <f>IF('Escenario de base '!L9="","",'Escenario de base '!L9)</f>
        <v/>
      </c>
      <c r="M9" s="34" t="str">
        <f>IF('Escenario de base '!M9="","",'Escenario de base '!M9)</f>
        <v/>
      </c>
      <c r="N9" s="31">
        <f t="shared" si="2"/>
        <v>0</v>
      </c>
      <c r="O9" s="12"/>
      <c r="P9" s="32">
        <f t="shared" si="3"/>
        <v>0</v>
      </c>
      <c r="Q9" s="31">
        <f t="shared" si="4"/>
        <v>0</v>
      </c>
      <c r="R9" s="31">
        <f t="shared" si="5"/>
        <v>0</v>
      </c>
      <c r="S9" s="31">
        <f t="shared" si="6"/>
        <v>0</v>
      </c>
      <c r="T9" s="32">
        <f t="shared" si="7"/>
        <v>0</v>
      </c>
    </row>
    <row r="10" spans="1:27">
      <c r="A10" s="34" t="str">
        <f>IF('Escenario de base '!A10="","",'Escenario de base '!A10)</f>
        <v/>
      </c>
      <c r="B10" s="12" t="s">
        <v>1</v>
      </c>
      <c r="C10" s="33"/>
      <c r="D10" s="33"/>
      <c r="E10" s="12"/>
      <c r="F10" s="34" t="str">
        <f>IF('Escenario de base '!F10="","",'Escenario de base '!F10)</f>
        <v/>
      </c>
      <c r="G10" s="34" t="str">
        <f>IF('Escenario de base '!G10="","",'Escenario de base '!G10)</f>
        <v/>
      </c>
      <c r="H10" s="34" t="str">
        <f>IF('Escenario de base '!H10="","",'Escenario de base '!H10)</f>
        <v/>
      </c>
      <c r="I10" s="31">
        <f t="shared" si="0"/>
        <v>0</v>
      </c>
      <c r="J10" s="12"/>
      <c r="K10" s="32">
        <f t="shared" si="1"/>
        <v>0</v>
      </c>
      <c r="L10" s="34" t="str">
        <f>IF('Escenario de base '!L10="","",'Escenario de base '!L10)</f>
        <v/>
      </c>
      <c r="M10" s="34" t="str">
        <f>IF('Escenario de base '!M10="","",'Escenario de base '!M10)</f>
        <v/>
      </c>
      <c r="N10" s="31">
        <f t="shared" si="2"/>
        <v>0</v>
      </c>
      <c r="O10" s="12"/>
      <c r="P10" s="32">
        <f t="shared" si="3"/>
        <v>0</v>
      </c>
      <c r="Q10" s="31">
        <f t="shared" si="4"/>
        <v>0</v>
      </c>
      <c r="R10" s="31">
        <f t="shared" si="5"/>
        <v>0</v>
      </c>
      <c r="S10" s="31">
        <f t="shared" si="6"/>
        <v>0</v>
      </c>
      <c r="T10" s="32">
        <f t="shared" si="7"/>
        <v>0</v>
      </c>
    </row>
    <row r="11" spans="1:27">
      <c r="A11" s="34" t="str">
        <f>IF('Escenario de base '!A11="","",'Escenario de base '!A11)</f>
        <v/>
      </c>
      <c r="B11" s="12" t="s">
        <v>1</v>
      </c>
      <c r="C11" s="33"/>
      <c r="D11" s="33"/>
      <c r="E11" s="12"/>
      <c r="F11" s="34" t="str">
        <f>IF('Escenario de base '!F11="","",'Escenario de base '!F11)</f>
        <v/>
      </c>
      <c r="G11" s="34" t="str">
        <f>IF('Escenario de base '!G11="","",'Escenario de base '!G11)</f>
        <v/>
      </c>
      <c r="H11" s="34" t="str">
        <f>IF('Escenario de base '!H11="","",'Escenario de base '!H11)</f>
        <v/>
      </c>
      <c r="I11" s="31">
        <f t="shared" si="0"/>
        <v>0</v>
      </c>
      <c r="J11" s="12"/>
      <c r="K11" s="32">
        <f t="shared" si="1"/>
        <v>0</v>
      </c>
      <c r="L11" s="34" t="str">
        <f>IF('Escenario de base '!L11="","",'Escenario de base '!L11)</f>
        <v/>
      </c>
      <c r="M11" s="34" t="str">
        <f>IF('Escenario de base '!M11="","",'Escenario de base '!M11)</f>
        <v/>
      </c>
      <c r="N11" s="31">
        <f t="shared" si="2"/>
        <v>0</v>
      </c>
      <c r="O11" s="12"/>
      <c r="P11" s="32">
        <f t="shared" si="3"/>
        <v>0</v>
      </c>
      <c r="Q11" s="31">
        <f t="shared" si="4"/>
        <v>0</v>
      </c>
      <c r="R11" s="31">
        <f t="shared" si="5"/>
        <v>0</v>
      </c>
      <c r="S11" s="31">
        <f t="shared" si="6"/>
        <v>0</v>
      </c>
      <c r="T11" s="32">
        <f t="shared" si="7"/>
        <v>0</v>
      </c>
    </row>
    <row r="12" spans="1:27">
      <c r="A12" s="34" t="str">
        <f>IF('Escenario de base '!A12="","",'Escenario de base '!A12)</f>
        <v/>
      </c>
      <c r="B12" s="12" t="s">
        <v>1</v>
      </c>
      <c r="C12" s="33"/>
      <c r="D12" s="33"/>
      <c r="E12" s="12"/>
      <c r="F12" s="34" t="str">
        <f>IF('Escenario de base '!F12="","",'Escenario de base '!F12)</f>
        <v/>
      </c>
      <c r="G12" s="34" t="str">
        <f>IF('Escenario de base '!G12="","",'Escenario de base '!G12)</f>
        <v/>
      </c>
      <c r="H12" s="34" t="str">
        <f>IF('Escenario de base '!H12="","",'Escenario de base '!H12)</f>
        <v/>
      </c>
      <c r="I12" s="31">
        <f t="shared" si="0"/>
        <v>0</v>
      </c>
      <c r="J12" s="12"/>
      <c r="K12" s="32">
        <f t="shared" si="1"/>
        <v>0</v>
      </c>
      <c r="L12" s="34" t="str">
        <f>IF('Escenario de base '!L12="","",'Escenario de base '!L12)</f>
        <v/>
      </c>
      <c r="M12" s="34" t="str">
        <f>IF('Escenario de base '!M12="","",'Escenario de base '!M12)</f>
        <v/>
      </c>
      <c r="N12" s="31">
        <f t="shared" si="2"/>
        <v>0</v>
      </c>
      <c r="O12" s="12"/>
      <c r="P12" s="32">
        <f t="shared" si="3"/>
        <v>0</v>
      </c>
      <c r="Q12" s="31">
        <f t="shared" si="4"/>
        <v>0</v>
      </c>
      <c r="R12" s="31">
        <f t="shared" si="5"/>
        <v>0</v>
      </c>
      <c r="S12" s="31">
        <f t="shared" si="6"/>
        <v>0</v>
      </c>
      <c r="T12" s="32">
        <f t="shared" si="7"/>
        <v>0</v>
      </c>
    </row>
    <row r="13" spans="1:27">
      <c r="A13" s="34" t="str">
        <f>IF('Escenario de base '!A13="","",'Escenario de base '!A13)</f>
        <v/>
      </c>
      <c r="B13" s="12" t="s">
        <v>1</v>
      </c>
      <c r="C13" s="33"/>
      <c r="D13" s="33"/>
      <c r="E13" s="12"/>
      <c r="F13" s="34" t="str">
        <f>IF('Escenario de base '!F13="","",'Escenario de base '!F13)</f>
        <v/>
      </c>
      <c r="G13" s="34" t="str">
        <f>IF('Escenario de base '!G13="","",'Escenario de base '!G13)</f>
        <v/>
      </c>
      <c r="H13" s="34" t="str">
        <f>IF('Escenario de base '!H13="","",'Escenario de base '!H13)</f>
        <v/>
      </c>
      <c r="I13" s="31">
        <f t="shared" si="0"/>
        <v>0</v>
      </c>
      <c r="J13" s="12"/>
      <c r="K13" s="32">
        <f t="shared" si="1"/>
        <v>0</v>
      </c>
      <c r="L13" s="34" t="str">
        <f>IF('Escenario de base '!L13="","",'Escenario de base '!L13)</f>
        <v/>
      </c>
      <c r="M13" s="34" t="str">
        <f>IF('Escenario de base '!M13="","",'Escenario de base '!M13)</f>
        <v/>
      </c>
      <c r="N13" s="31">
        <f t="shared" si="2"/>
        <v>0</v>
      </c>
      <c r="O13" s="12"/>
      <c r="P13" s="32">
        <f t="shared" si="3"/>
        <v>0</v>
      </c>
      <c r="Q13" s="31">
        <f t="shared" si="4"/>
        <v>0</v>
      </c>
      <c r="R13" s="31">
        <f t="shared" si="5"/>
        <v>0</v>
      </c>
      <c r="S13" s="31">
        <f t="shared" si="6"/>
        <v>0</v>
      </c>
      <c r="T13" s="32">
        <f t="shared" si="7"/>
        <v>0</v>
      </c>
    </row>
    <row r="14" spans="1:27">
      <c r="A14" s="34" t="str">
        <f>IF('Escenario de base '!A14="","",'Escenario de base '!A14)</f>
        <v/>
      </c>
      <c r="B14" s="12" t="s">
        <v>1</v>
      </c>
      <c r="C14" s="33"/>
      <c r="D14" s="33"/>
      <c r="E14" s="12"/>
      <c r="F14" s="34" t="str">
        <f>IF('Escenario de base '!F14="","",'Escenario de base '!F14)</f>
        <v/>
      </c>
      <c r="G14" s="34" t="str">
        <f>IF('Escenario de base '!G14="","",'Escenario de base '!G14)</f>
        <v/>
      </c>
      <c r="H14" s="34" t="str">
        <f>IF('Escenario de base '!H14="","",'Escenario de base '!H14)</f>
        <v/>
      </c>
      <c r="I14" s="31">
        <f t="shared" si="0"/>
        <v>0</v>
      </c>
      <c r="J14" s="12"/>
      <c r="K14" s="32">
        <f t="shared" si="1"/>
        <v>0</v>
      </c>
      <c r="L14" s="34" t="str">
        <f>IF('Escenario de base '!L14="","",'Escenario de base '!L14)</f>
        <v/>
      </c>
      <c r="M14" s="34" t="str">
        <f>IF('Escenario de base '!M14="","",'Escenario de base '!M14)</f>
        <v/>
      </c>
      <c r="N14" s="31">
        <f t="shared" si="2"/>
        <v>0</v>
      </c>
      <c r="O14" s="12"/>
      <c r="P14" s="32">
        <f t="shared" si="3"/>
        <v>0</v>
      </c>
      <c r="Q14" s="31">
        <f t="shared" si="4"/>
        <v>0</v>
      </c>
      <c r="R14" s="31">
        <f t="shared" si="5"/>
        <v>0</v>
      </c>
      <c r="S14" s="31">
        <f t="shared" si="6"/>
        <v>0</v>
      </c>
      <c r="T14" s="32">
        <f t="shared" si="7"/>
        <v>0</v>
      </c>
    </row>
    <row r="15" spans="1:27">
      <c r="A15" s="34" t="str">
        <f>IF('Escenario de base '!A15="","",'Escenario de base '!A15)</f>
        <v/>
      </c>
      <c r="B15" s="12" t="s">
        <v>1</v>
      </c>
      <c r="C15" s="33"/>
      <c r="D15" s="33"/>
      <c r="E15" s="12"/>
      <c r="F15" s="34" t="str">
        <f>IF('Escenario de base '!F15="","",'Escenario de base '!F15)</f>
        <v/>
      </c>
      <c r="G15" s="34" t="str">
        <f>IF('Escenario de base '!G15="","",'Escenario de base '!G15)</f>
        <v/>
      </c>
      <c r="H15" s="34" t="str">
        <f>IF('Escenario de base '!H15="","",'Escenario de base '!H15)</f>
        <v/>
      </c>
      <c r="I15" s="31">
        <f t="shared" si="0"/>
        <v>0</v>
      </c>
      <c r="J15" s="12"/>
      <c r="K15" s="32">
        <f t="shared" si="1"/>
        <v>0</v>
      </c>
      <c r="L15" s="34" t="str">
        <f>IF('Escenario de base '!L15="","",'Escenario de base '!L15)</f>
        <v/>
      </c>
      <c r="M15" s="34" t="str">
        <f>IF('Escenario de base '!M15="","",'Escenario de base '!M15)</f>
        <v/>
      </c>
      <c r="N15" s="31">
        <f t="shared" si="2"/>
        <v>0</v>
      </c>
      <c r="O15" s="12"/>
      <c r="P15" s="32">
        <f t="shared" si="3"/>
        <v>0</v>
      </c>
      <c r="Q15" s="31">
        <f t="shared" si="4"/>
        <v>0</v>
      </c>
      <c r="R15" s="31">
        <f t="shared" si="5"/>
        <v>0</v>
      </c>
      <c r="S15" s="31">
        <f t="shared" si="6"/>
        <v>0</v>
      </c>
      <c r="T15" s="32">
        <f t="shared" si="7"/>
        <v>0</v>
      </c>
    </row>
    <row r="16" spans="1:27">
      <c r="A16" s="34" t="str">
        <f>IF('Escenario de base '!A16="","",'Escenario de base '!A16)</f>
        <v/>
      </c>
      <c r="B16" s="12" t="s">
        <v>1</v>
      </c>
      <c r="C16" s="33"/>
      <c r="D16" s="33"/>
      <c r="E16" s="12"/>
      <c r="F16" s="34" t="str">
        <f>IF('Escenario de base '!F16="","",'Escenario de base '!F16)</f>
        <v/>
      </c>
      <c r="G16" s="34" t="str">
        <f>IF('Escenario de base '!G16="","",'Escenario de base '!G16)</f>
        <v/>
      </c>
      <c r="H16" s="34" t="str">
        <f>IF('Escenario de base '!H16="","",'Escenario de base '!H16)</f>
        <v/>
      </c>
      <c r="I16" s="31">
        <f t="shared" si="0"/>
        <v>0</v>
      </c>
      <c r="J16" s="12"/>
      <c r="K16" s="32">
        <f t="shared" si="1"/>
        <v>0</v>
      </c>
      <c r="L16" s="34" t="str">
        <f>IF('Escenario de base '!L16="","",'Escenario de base '!L16)</f>
        <v/>
      </c>
      <c r="M16" s="34" t="str">
        <f>IF('Escenario de base '!M16="","",'Escenario de base '!M16)</f>
        <v/>
      </c>
      <c r="N16" s="31">
        <f t="shared" si="2"/>
        <v>0</v>
      </c>
      <c r="O16" s="12"/>
      <c r="P16" s="32">
        <f t="shared" si="3"/>
        <v>0</v>
      </c>
      <c r="Q16" s="31">
        <f t="shared" si="4"/>
        <v>0</v>
      </c>
      <c r="R16" s="31">
        <f t="shared" si="5"/>
        <v>0</v>
      </c>
      <c r="S16" s="31">
        <f t="shared" si="6"/>
        <v>0</v>
      </c>
      <c r="T16" s="32">
        <f t="shared" si="7"/>
        <v>0</v>
      </c>
    </row>
    <row r="17" spans="1:20">
      <c r="A17" s="34" t="str">
        <f>IF('Escenario de base '!A17="","",'Escenario de base '!A17)</f>
        <v/>
      </c>
      <c r="B17" s="12" t="s">
        <v>1</v>
      </c>
      <c r="C17" s="33"/>
      <c r="D17" s="33"/>
      <c r="E17" s="12"/>
      <c r="F17" s="34" t="str">
        <f>IF('Escenario de base '!F17="","",'Escenario de base '!F17)</f>
        <v/>
      </c>
      <c r="G17" s="34" t="str">
        <f>IF('Escenario de base '!G17="","",'Escenario de base '!G17)</f>
        <v/>
      </c>
      <c r="H17" s="34" t="str">
        <f>IF('Escenario de base '!H17="","",'Escenario de base '!H17)</f>
        <v/>
      </c>
      <c r="I17" s="31">
        <f t="shared" si="0"/>
        <v>0</v>
      </c>
      <c r="J17" s="12"/>
      <c r="K17" s="32">
        <f t="shared" si="1"/>
        <v>0</v>
      </c>
      <c r="L17" s="34" t="str">
        <f>IF('Escenario de base '!L17="","",'Escenario de base '!L17)</f>
        <v/>
      </c>
      <c r="M17" s="34" t="str">
        <f>IF('Escenario de base '!M17="","",'Escenario de base '!M17)</f>
        <v/>
      </c>
      <c r="N17" s="31">
        <f t="shared" si="2"/>
        <v>0</v>
      </c>
      <c r="O17" s="12"/>
      <c r="P17" s="32">
        <f t="shared" si="3"/>
        <v>0</v>
      </c>
      <c r="Q17" s="31">
        <f t="shared" si="4"/>
        <v>0</v>
      </c>
      <c r="R17" s="31">
        <f t="shared" si="5"/>
        <v>0</v>
      </c>
      <c r="S17" s="31">
        <f t="shared" si="6"/>
        <v>0</v>
      </c>
      <c r="T17" s="32">
        <f t="shared" si="7"/>
        <v>0</v>
      </c>
    </row>
    <row r="18" spans="1:20">
      <c r="A18" s="34" t="str">
        <f>IF('Escenario de base '!A18="","",'Escenario de base '!A18)</f>
        <v/>
      </c>
      <c r="B18" s="12" t="s">
        <v>1</v>
      </c>
      <c r="C18" s="33"/>
      <c r="D18" s="33"/>
      <c r="E18" s="12"/>
      <c r="F18" s="34" t="str">
        <f>IF('Escenario de base '!F18="","",'Escenario de base '!F18)</f>
        <v/>
      </c>
      <c r="G18" s="34" t="str">
        <f>IF('Escenario de base '!G18="","",'Escenario de base '!G18)</f>
        <v/>
      </c>
      <c r="H18" s="34" t="str">
        <f>IF('Escenario de base '!H18="","",'Escenario de base '!H18)</f>
        <v/>
      </c>
      <c r="I18" s="31">
        <f t="shared" si="0"/>
        <v>0</v>
      </c>
      <c r="J18" s="12"/>
      <c r="K18" s="32">
        <f t="shared" si="1"/>
        <v>0</v>
      </c>
      <c r="L18" s="34" t="str">
        <f>IF('Escenario de base '!L18="","",'Escenario de base '!L18)</f>
        <v/>
      </c>
      <c r="M18" s="34" t="str">
        <f>IF('Escenario de base '!M18="","",'Escenario de base '!M18)</f>
        <v/>
      </c>
      <c r="N18" s="31">
        <f t="shared" si="2"/>
        <v>0</v>
      </c>
      <c r="O18" s="12"/>
      <c r="P18" s="32">
        <f t="shared" si="3"/>
        <v>0</v>
      </c>
      <c r="Q18" s="31">
        <f t="shared" si="4"/>
        <v>0</v>
      </c>
      <c r="R18" s="31">
        <f t="shared" si="5"/>
        <v>0</v>
      </c>
      <c r="S18" s="31">
        <f t="shared" si="6"/>
        <v>0</v>
      </c>
      <c r="T18" s="32">
        <f t="shared" si="7"/>
        <v>0</v>
      </c>
    </row>
    <row r="19" spans="1:20">
      <c r="A19" s="34" t="str">
        <f>IF('Escenario de base '!A19="","",'Escenario de base '!A19)</f>
        <v/>
      </c>
      <c r="B19" s="12" t="s">
        <v>1</v>
      </c>
      <c r="C19" s="33"/>
      <c r="D19" s="33"/>
      <c r="E19" s="12"/>
      <c r="F19" s="34" t="str">
        <f>IF('Escenario de base '!F19="","",'Escenario de base '!F19)</f>
        <v/>
      </c>
      <c r="G19" s="34" t="str">
        <f>IF('Escenario de base '!G19="","",'Escenario de base '!G19)</f>
        <v/>
      </c>
      <c r="H19" s="34" t="str">
        <f>IF('Escenario de base '!H19="","",'Escenario de base '!H19)</f>
        <v/>
      </c>
      <c r="I19" s="31">
        <f t="shared" si="0"/>
        <v>0</v>
      </c>
      <c r="J19" s="12"/>
      <c r="K19" s="32">
        <f t="shared" si="1"/>
        <v>0</v>
      </c>
      <c r="L19" s="34" t="str">
        <f>IF('Escenario de base '!L19="","",'Escenario de base '!L19)</f>
        <v/>
      </c>
      <c r="M19" s="34" t="str">
        <f>IF('Escenario de base '!M19="","",'Escenario de base '!M19)</f>
        <v/>
      </c>
      <c r="N19" s="31">
        <f t="shared" si="2"/>
        <v>0</v>
      </c>
      <c r="O19" s="12"/>
      <c r="P19" s="32">
        <f t="shared" si="3"/>
        <v>0</v>
      </c>
      <c r="Q19" s="31">
        <f t="shared" si="4"/>
        <v>0</v>
      </c>
      <c r="R19" s="31">
        <f t="shared" si="5"/>
        <v>0</v>
      </c>
      <c r="S19" s="31">
        <f t="shared" si="6"/>
        <v>0</v>
      </c>
      <c r="T19" s="32">
        <f t="shared" si="7"/>
        <v>0</v>
      </c>
    </row>
    <row r="20" spans="1:20">
      <c r="A20" s="34" t="str">
        <f>IF('Escenario de base '!A20="","",'Escenario de base '!A20)</f>
        <v/>
      </c>
      <c r="B20" s="12" t="s">
        <v>1</v>
      </c>
      <c r="C20" s="33"/>
      <c r="D20" s="33"/>
      <c r="E20" s="12"/>
      <c r="F20" s="34" t="str">
        <f>IF('Escenario de base '!F20="","",'Escenario de base '!F20)</f>
        <v/>
      </c>
      <c r="G20" s="34" t="str">
        <f>IF('Escenario de base '!G20="","",'Escenario de base '!G20)</f>
        <v/>
      </c>
      <c r="H20" s="34" t="str">
        <f>IF('Escenario de base '!H20="","",'Escenario de base '!H20)</f>
        <v/>
      </c>
      <c r="I20" s="31">
        <f t="shared" si="0"/>
        <v>0</v>
      </c>
      <c r="J20" s="12"/>
      <c r="K20" s="32">
        <f t="shared" si="1"/>
        <v>0</v>
      </c>
      <c r="L20" s="34" t="str">
        <f>IF('Escenario de base '!L20="","",'Escenario de base '!L20)</f>
        <v/>
      </c>
      <c r="M20" s="34" t="str">
        <f>IF('Escenario de base '!M20="","",'Escenario de base '!M20)</f>
        <v/>
      </c>
      <c r="N20" s="31">
        <f t="shared" si="2"/>
        <v>0</v>
      </c>
      <c r="O20" s="12"/>
      <c r="P20" s="32">
        <f t="shared" si="3"/>
        <v>0</v>
      </c>
      <c r="Q20" s="31">
        <f t="shared" si="4"/>
        <v>0</v>
      </c>
      <c r="R20" s="31">
        <f t="shared" si="5"/>
        <v>0</v>
      </c>
      <c r="S20" s="31">
        <f t="shared" si="6"/>
        <v>0</v>
      </c>
      <c r="T20" s="32">
        <f t="shared" si="7"/>
        <v>0</v>
      </c>
    </row>
    <row r="21" spans="1:20">
      <c r="A21" s="34" t="str">
        <f>IF('Escenario de base '!A21="","",'Escenario de base '!A21)</f>
        <v/>
      </c>
      <c r="B21" s="12" t="s">
        <v>1</v>
      </c>
      <c r="C21" s="33"/>
      <c r="D21" s="33"/>
      <c r="E21" s="12"/>
      <c r="F21" s="34" t="str">
        <f>IF('Escenario de base '!F21="","",'Escenario de base '!F21)</f>
        <v/>
      </c>
      <c r="G21" s="34" t="str">
        <f>IF('Escenario de base '!G21="","",'Escenario de base '!G21)</f>
        <v/>
      </c>
      <c r="H21" s="34" t="str">
        <f>IF('Escenario de base '!H21="","",'Escenario de base '!H21)</f>
        <v/>
      </c>
      <c r="I21" s="31">
        <f t="shared" si="0"/>
        <v>0</v>
      </c>
      <c r="J21" s="12"/>
      <c r="K21" s="32">
        <f t="shared" si="1"/>
        <v>0</v>
      </c>
      <c r="L21" s="34" t="str">
        <f>IF('Escenario de base '!L21="","",'Escenario de base '!L21)</f>
        <v/>
      </c>
      <c r="M21" s="34" t="str">
        <f>IF('Escenario de base '!M21="","",'Escenario de base '!M21)</f>
        <v/>
      </c>
      <c r="N21" s="31">
        <f t="shared" si="2"/>
        <v>0</v>
      </c>
      <c r="O21" s="12"/>
      <c r="P21" s="32">
        <f t="shared" si="3"/>
        <v>0</v>
      </c>
      <c r="Q21" s="31">
        <f t="shared" si="4"/>
        <v>0</v>
      </c>
      <c r="R21" s="31">
        <f t="shared" si="5"/>
        <v>0</v>
      </c>
      <c r="S21" s="31">
        <f t="shared" si="6"/>
        <v>0</v>
      </c>
      <c r="T21" s="32">
        <f t="shared" si="7"/>
        <v>0</v>
      </c>
    </row>
    <row r="22" spans="1:20">
      <c r="A22" s="34" t="str">
        <f>IF('Escenario de base '!A22="","",'Escenario de base '!A22)</f>
        <v/>
      </c>
      <c r="B22" s="12" t="s">
        <v>1</v>
      </c>
      <c r="C22" s="33"/>
      <c r="D22" s="33"/>
      <c r="E22" s="12"/>
      <c r="F22" s="34" t="str">
        <f>IF('Escenario de base '!F22="","",'Escenario de base '!F22)</f>
        <v/>
      </c>
      <c r="G22" s="34" t="str">
        <f>IF('Escenario de base '!G22="","",'Escenario de base '!G22)</f>
        <v/>
      </c>
      <c r="H22" s="34" t="str">
        <f>IF('Escenario de base '!H22="","",'Escenario de base '!H22)</f>
        <v/>
      </c>
      <c r="I22" s="31">
        <f t="shared" si="0"/>
        <v>0</v>
      </c>
      <c r="J22" s="12"/>
      <c r="K22" s="32">
        <f t="shared" si="1"/>
        <v>0</v>
      </c>
      <c r="L22" s="34" t="str">
        <f>IF('Escenario de base '!L22="","",'Escenario de base '!L22)</f>
        <v/>
      </c>
      <c r="M22" s="34" t="str">
        <f>IF('Escenario de base '!M22="","",'Escenario de base '!M22)</f>
        <v/>
      </c>
      <c r="N22" s="31">
        <f t="shared" si="2"/>
        <v>0</v>
      </c>
      <c r="O22" s="12"/>
      <c r="P22" s="32">
        <f t="shared" si="3"/>
        <v>0</v>
      </c>
      <c r="Q22" s="31">
        <f t="shared" si="4"/>
        <v>0</v>
      </c>
      <c r="R22" s="31">
        <f t="shared" si="5"/>
        <v>0</v>
      </c>
      <c r="S22" s="31">
        <f t="shared" si="6"/>
        <v>0</v>
      </c>
      <c r="T22" s="32">
        <f t="shared" si="7"/>
        <v>0</v>
      </c>
    </row>
    <row r="23" spans="1:20">
      <c r="A23" s="34" t="str">
        <f>IF('Escenario de base '!A23="","",'Escenario de base '!A23)</f>
        <v/>
      </c>
      <c r="B23" s="12" t="s">
        <v>1</v>
      </c>
      <c r="C23" s="33"/>
      <c r="D23" s="33"/>
      <c r="E23" s="12"/>
      <c r="F23" s="34" t="str">
        <f>IF('Escenario de base '!F23="","",'Escenario de base '!F23)</f>
        <v/>
      </c>
      <c r="G23" s="34" t="str">
        <f>IF('Escenario de base '!G23="","",'Escenario de base '!G23)</f>
        <v/>
      </c>
      <c r="H23" s="34" t="str">
        <f>IF('Escenario de base '!H23="","",'Escenario de base '!H23)</f>
        <v/>
      </c>
      <c r="I23" s="31">
        <f t="shared" si="0"/>
        <v>0</v>
      </c>
      <c r="J23" s="12"/>
      <c r="K23" s="32">
        <f t="shared" si="1"/>
        <v>0</v>
      </c>
      <c r="L23" s="34" t="str">
        <f>IF('Escenario de base '!L23="","",'Escenario de base '!L23)</f>
        <v/>
      </c>
      <c r="M23" s="34" t="str">
        <f>IF('Escenario de base '!M23="","",'Escenario de base '!M23)</f>
        <v/>
      </c>
      <c r="N23" s="31">
        <f t="shared" si="2"/>
        <v>0</v>
      </c>
      <c r="O23" s="12"/>
      <c r="P23" s="32">
        <f t="shared" si="3"/>
        <v>0</v>
      </c>
      <c r="Q23" s="31">
        <f t="shared" si="4"/>
        <v>0</v>
      </c>
      <c r="R23" s="31">
        <f t="shared" si="5"/>
        <v>0</v>
      </c>
      <c r="S23" s="31">
        <f t="shared" si="6"/>
        <v>0</v>
      </c>
      <c r="T23" s="32">
        <f t="shared" si="7"/>
        <v>0</v>
      </c>
    </row>
    <row r="24" spans="1:20">
      <c r="A24" s="34" t="str">
        <f>IF('Escenario de base '!A24="","",'Escenario de base '!A24)</f>
        <v/>
      </c>
      <c r="B24" s="12" t="s">
        <v>1</v>
      </c>
      <c r="C24" s="33"/>
      <c r="D24" s="33"/>
      <c r="E24" s="12"/>
      <c r="F24" s="34" t="str">
        <f>IF('Escenario de base '!F24="","",'Escenario de base '!F24)</f>
        <v/>
      </c>
      <c r="G24" s="34" t="str">
        <f>IF('Escenario de base '!G24="","",'Escenario de base '!G24)</f>
        <v/>
      </c>
      <c r="H24" s="34" t="str">
        <f>IF('Escenario de base '!H24="","",'Escenario de base '!H24)</f>
        <v/>
      </c>
      <c r="I24" s="31">
        <f t="shared" si="0"/>
        <v>0</v>
      </c>
      <c r="J24" s="12"/>
      <c r="K24" s="32">
        <f t="shared" si="1"/>
        <v>0</v>
      </c>
      <c r="L24" s="34" t="str">
        <f>IF('Escenario de base '!L24="","",'Escenario de base '!L24)</f>
        <v/>
      </c>
      <c r="M24" s="34" t="str">
        <f>IF('Escenario de base '!M24="","",'Escenario de base '!M24)</f>
        <v/>
      </c>
      <c r="N24" s="31">
        <f t="shared" si="2"/>
        <v>0</v>
      </c>
      <c r="O24" s="12"/>
      <c r="P24" s="32">
        <f t="shared" si="3"/>
        <v>0</v>
      </c>
      <c r="Q24" s="31">
        <f t="shared" si="4"/>
        <v>0</v>
      </c>
      <c r="R24" s="31">
        <f t="shared" si="5"/>
        <v>0</v>
      </c>
      <c r="S24" s="31">
        <f t="shared" si="6"/>
        <v>0</v>
      </c>
      <c r="T24" s="32">
        <f t="shared" si="7"/>
        <v>0</v>
      </c>
    </row>
    <row r="25" spans="1:20">
      <c r="A25" s="34" t="str">
        <f>IF('Escenario de base '!A25="","",'Escenario de base '!A25)</f>
        <v/>
      </c>
      <c r="B25" s="12" t="s">
        <v>1</v>
      </c>
      <c r="C25" s="33"/>
      <c r="D25" s="33"/>
      <c r="E25" s="12"/>
      <c r="F25" s="34" t="str">
        <f>IF('Escenario de base '!F25="","",'Escenario de base '!F25)</f>
        <v/>
      </c>
      <c r="G25" s="34" t="str">
        <f>IF('Escenario de base '!G25="","",'Escenario de base '!G25)</f>
        <v/>
      </c>
      <c r="H25" s="34" t="str">
        <f>IF('Escenario de base '!H25="","",'Escenario de base '!H25)</f>
        <v/>
      </c>
      <c r="I25" s="31">
        <f t="shared" si="0"/>
        <v>0</v>
      </c>
      <c r="J25" s="12"/>
      <c r="K25" s="32">
        <f t="shared" si="1"/>
        <v>0</v>
      </c>
      <c r="L25" s="34" t="str">
        <f>IF('Escenario de base '!L25="","",'Escenario de base '!L25)</f>
        <v/>
      </c>
      <c r="M25" s="34" t="str">
        <f>IF('Escenario de base '!M25="","",'Escenario de base '!M25)</f>
        <v/>
      </c>
      <c r="N25" s="31">
        <f t="shared" si="2"/>
        <v>0</v>
      </c>
      <c r="O25" s="12"/>
      <c r="P25" s="32">
        <f t="shared" si="3"/>
        <v>0</v>
      </c>
      <c r="Q25" s="31">
        <f t="shared" si="4"/>
        <v>0</v>
      </c>
      <c r="R25" s="31">
        <f t="shared" si="5"/>
        <v>0</v>
      </c>
      <c r="S25" s="31">
        <f t="shared" si="6"/>
        <v>0</v>
      </c>
      <c r="T25" s="32">
        <f t="shared" si="7"/>
        <v>0</v>
      </c>
    </row>
    <row r="26" spans="1:20">
      <c r="A26" s="34" t="str">
        <f>IF('Escenario de base '!A26="","",'Escenario de base '!A26)</f>
        <v/>
      </c>
      <c r="B26" s="12" t="s">
        <v>1</v>
      </c>
      <c r="C26" s="33"/>
      <c r="D26" s="33"/>
      <c r="E26" s="12"/>
      <c r="F26" s="34" t="str">
        <f>IF('Escenario de base '!F26="","",'Escenario de base '!F26)</f>
        <v/>
      </c>
      <c r="G26" s="34" t="str">
        <f>IF('Escenario de base '!G26="","",'Escenario de base '!G26)</f>
        <v/>
      </c>
      <c r="H26" s="34" t="str">
        <f>IF('Escenario de base '!H26="","",'Escenario de base '!H26)</f>
        <v/>
      </c>
      <c r="I26" s="31">
        <f t="shared" si="0"/>
        <v>0</v>
      </c>
      <c r="J26" s="12"/>
      <c r="K26" s="32">
        <f t="shared" si="1"/>
        <v>0</v>
      </c>
      <c r="L26" s="34" t="str">
        <f>IF('Escenario de base '!L26="","",'Escenario de base '!L26)</f>
        <v/>
      </c>
      <c r="M26" s="34" t="str">
        <f>IF('Escenario de base '!M26="","",'Escenario de base '!M26)</f>
        <v/>
      </c>
      <c r="N26" s="31">
        <f t="shared" si="2"/>
        <v>0</v>
      </c>
      <c r="O26" s="12"/>
      <c r="P26" s="32">
        <f t="shared" si="3"/>
        <v>0</v>
      </c>
      <c r="Q26" s="31">
        <f t="shared" si="4"/>
        <v>0</v>
      </c>
      <c r="R26" s="31">
        <f t="shared" si="5"/>
        <v>0</v>
      </c>
      <c r="S26" s="31">
        <f t="shared" si="6"/>
        <v>0</v>
      </c>
      <c r="T26" s="32">
        <f t="shared" si="7"/>
        <v>0</v>
      </c>
    </row>
    <row r="27" spans="1:20">
      <c r="A27" s="34" t="str">
        <f>IF('Escenario de base '!A27="","",'Escenario de base '!A27)</f>
        <v/>
      </c>
      <c r="B27" s="12" t="s">
        <v>1</v>
      </c>
      <c r="C27" s="33"/>
      <c r="D27" s="33"/>
      <c r="E27" s="12"/>
      <c r="F27" s="34" t="str">
        <f>IF('Escenario de base '!F27="","",'Escenario de base '!F27)</f>
        <v/>
      </c>
      <c r="G27" s="34" t="str">
        <f>IF('Escenario de base '!G27="","",'Escenario de base '!G27)</f>
        <v/>
      </c>
      <c r="H27" s="34" t="str">
        <f>IF('Escenario de base '!H27="","",'Escenario de base '!H27)</f>
        <v/>
      </c>
      <c r="I27" s="31">
        <f t="shared" si="0"/>
        <v>0</v>
      </c>
      <c r="J27" s="12"/>
      <c r="K27" s="32">
        <f t="shared" si="1"/>
        <v>0</v>
      </c>
      <c r="L27" s="34" t="str">
        <f>IF('Escenario de base '!L27="","",'Escenario de base '!L27)</f>
        <v/>
      </c>
      <c r="M27" s="34" t="str">
        <f>IF('Escenario de base '!M27="","",'Escenario de base '!M27)</f>
        <v/>
      </c>
      <c r="N27" s="31">
        <f t="shared" si="2"/>
        <v>0</v>
      </c>
      <c r="O27" s="12"/>
      <c r="P27" s="32">
        <f t="shared" si="3"/>
        <v>0</v>
      </c>
      <c r="Q27" s="31">
        <f t="shared" si="4"/>
        <v>0</v>
      </c>
      <c r="R27" s="31">
        <f t="shared" si="5"/>
        <v>0</v>
      </c>
      <c r="S27" s="31">
        <f t="shared" si="6"/>
        <v>0</v>
      </c>
      <c r="T27" s="32">
        <f t="shared" si="7"/>
        <v>0</v>
      </c>
    </row>
    <row r="28" spans="1:20">
      <c r="A28" s="34" t="str">
        <f>IF('Escenario de base '!A28="","",'Escenario de base '!A28)</f>
        <v/>
      </c>
      <c r="B28" s="12" t="s">
        <v>1</v>
      </c>
      <c r="C28" s="33"/>
      <c r="D28" s="33"/>
      <c r="E28" s="12"/>
      <c r="F28" s="34" t="str">
        <f>IF('Escenario de base '!F28="","",'Escenario de base '!F28)</f>
        <v/>
      </c>
      <c r="G28" s="34" t="str">
        <f>IF('Escenario de base '!G28="","",'Escenario de base '!G28)</f>
        <v/>
      </c>
      <c r="H28" s="34" t="str">
        <f>IF('Escenario de base '!H28="","",'Escenario de base '!H28)</f>
        <v/>
      </c>
      <c r="I28" s="31">
        <f t="shared" si="0"/>
        <v>0</v>
      </c>
      <c r="J28" s="12"/>
      <c r="K28" s="32">
        <f t="shared" si="1"/>
        <v>0</v>
      </c>
      <c r="L28" s="34" t="str">
        <f>IF('Escenario de base '!L28="","",'Escenario de base '!L28)</f>
        <v/>
      </c>
      <c r="M28" s="34" t="str">
        <f>IF('Escenario de base '!M28="","",'Escenario de base '!M28)</f>
        <v/>
      </c>
      <c r="N28" s="31">
        <f t="shared" si="2"/>
        <v>0</v>
      </c>
      <c r="O28" s="12"/>
      <c r="P28" s="32">
        <f t="shared" si="3"/>
        <v>0</v>
      </c>
      <c r="Q28" s="31">
        <f t="shared" si="4"/>
        <v>0</v>
      </c>
      <c r="R28" s="31">
        <f t="shared" si="5"/>
        <v>0</v>
      </c>
      <c r="S28" s="31">
        <f t="shared" si="6"/>
        <v>0</v>
      </c>
      <c r="T28" s="32">
        <f t="shared" si="7"/>
        <v>0</v>
      </c>
    </row>
    <row r="29" spans="1:20">
      <c r="A29" s="34" t="str">
        <f>IF('Escenario de base '!A29="","",'Escenario de base '!A29)</f>
        <v/>
      </c>
      <c r="B29" s="12" t="s">
        <v>1</v>
      </c>
      <c r="C29" s="33"/>
      <c r="D29" s="33"/>
      <c r="E29" s="12"/>
      <c r="F29" s="34" t="str">
        <f>IF('Escenario de base '!F29="","",'Escenario de base '!F29)</f>
        <v/>
      </c>
      <c r="G29" s="34" t="str">
        <f>IF('Escenario de base '!G29="","",'Escenario de base '!G29)</f>
        <v/>
      </c>
      <c r="H29" s="34" t="str">
        <f>IF('Escenario de base '!H29="","",'Escenario de base '!H29)</f>
        <v/>
      </c>
      <c r="I29" s="31">
        <f t="shared" si="0"/>
        <v>0</v>
      </c>
      <c r="J29" s="12"/>
      <c r="K29" s="32">
        <f t="shared" si="1"/>
        <v>0</v>
      </c>
      <c r="L29" s="34" t="str">
        <f>IF('Escenario de base '!L29="","",'Escenario de base '!L29)</f>
        <v/>
      </c>
      <c r="M29" s="34" t="str">
        <f>IF('Escenario de base '!M29="","",'Escenario de base '!M29)</f>
        <v/>
      </c>
      <c r="N29" s="31">
        <f t="shared" si="2"/>
        <v>0</v>
      </c>
      <c r="O29" s="12"/>
      <c r="P29" s="32">
        <f t="shared" si="3"/>
        <v>0</v>
      </c>
      <c r="Q29" s="31">
        <f t="shared" si="4"/>
        <v>0</v>
      </c>
      <c r="R29" s="31">
        <f t="shared" si="5"/>
        <v>0</v>
      </c>
      <c r="S29" s="31">
        <f t="shared" si="6"/>
        <v>0</v>
      </c>
      <c r="T29" s="32">
        <f t="shared" si="7"/>
        <v>0</v>
      </c>
    </row>
    <row r="30" spans="1:20">
      <c r="A30" s="34" t="str">
        <f>IF('Escenario de base '!A30="","",'Escenario de base '!A30)</f>
        <v/>
      </c>
      <c r="B30" s="12" t="s">
        <v>1</v>
      </c>
      <c r="C30" s="33"/>
      <c r="D30" s="33"/>
      <c r="E30" s="12"/>
      <c r="F30" s="34" t="str">
        <f>IF('Escenario de base '!F30="","",'Escenario de base '!F30)</f>
        <v/>
      </c>
      <c r="G30" s="34" t="str">
        <f>IF('Escenario de base '!G30="","",'Escenario de base '!G30)</f>
        <v/>
      </c>
      <c r="H30" s="34" t="str">
        <f>IF('Escenario de base '!H30="","",'Escenario de base '!H30)</f>
        <v/>
      </c>
      <c r="I30" s="31">
        <f t="shared" si="0"/>
        <v>0</v>
      </c>
      <c r="J30" s="12"/>
      <c r="K30" s="32">
        <f t="shared" si="1"/>
        <v>0</v>
      </c>
      <c r="L30" s="34" t="str">
        <f>IF('Escenario de base '!L30="","",'Escenario de base '!L30)</f>
        <v/>
      </c>
      <c r="M30" s="34" t="str">
        <f>IF('Escenario de base '!M30="","",'Escenario de base '!M30)</f>
        <v/>
      </c>
      <c r="N30" s="31">
        <f t="shared" si="2"/>
        <v>0</v>
      </c>
      <c r="O30" s="12"/>
      <c r="P30" s="32">
        <f t="shared" si="3"/>
        <v>0</v>
      </c>
      <c r="Q30" s="31">
        <f t="shared" si="4"/>
        <v>0</v>
      </c>
      <c r="R30" s="31">
        <f t="shared" si="5"/>
        <v>0</v>
      </c>
      <c r="S30" s="31">
        <f t="shared" si="6"/>
        <v>0</v>
      </c>
      <c r="T30" s="32">
        <f t="shared" si="7"/>
        <v>0</v>
      </c>
    </row>
    <row r="31" spans="1:20">
      <c r="A31" s="34" t="str">
        <f>IF('Escenario de base '!A31="","",'Escenario de base '!A31)</f>
        <v/>
      </c>
      <c r="B31" s="12" t="s">
        <v>1</v>
      </c>
      <c r="C31" s="33"/>
      <c r="D31" s="33"/>
      <c r="E31" s="12"/>
      <c r="F31" s="34" t="str">
        <f>IF('Escenario de base '!F31="","",'Escenario de base '!F31)</f>
        <v/>
      </c>
      <c r="G31" s="34" t="str">
        <f>IF('Escenario de base '!G31="","",'Escenario de base '!G31)</f>
        <v/>
      </c>
      <c r="H31" s="34" t="str">
        <f>IF('Escenario de base '!H31="","",'Escenario de base '!H31)</f>
        <v/>
      </c>
      <c r="I31" s="31">
        <f t="shared" si="0"/>
        <v>0</v>
      </c>
      <c r="J31" s="12"/>
      <c r="K31" s="32">
        <f t="shared" si="1"/>
        <v>0</v>
      </c>
      <c r="L31" s="34" t="str">
        <f>IF('Escenario de base '!L31="","",'Escenario de base '!L31)</f>
        <v/>
      </c>
      <c r="M31" s="34" t="str">
        <f>IF('Escenario de base '!M31="","",'Escenario de base '!M31)</f>
        <v/>
      </c>
      <c r="N31" s="31">
        <f t="shared" si="2"/>
        <v>0</v>
      </c>
      <c r="O31" s="12"/>
      <c r="P31" s="32">
        <f t="shared" si="3"/>
        <v>0</v>
      </c>
      <c r="Q31" s="31">
        <f t="shared" si="4"/>
        <v>0</v>
      </c>
      <c r="R31" s="31">
        <f t="shared" si="5"/>
        <v>0</v>
      </c>
      <c r="S31" s="31">
        <f t="shared" si="6"/>
        <v>0</v>
      </c>
      <c r="T31" s="32">
        <f t="shared" si="7"/>
        <v>0</v>
      </c>
    </row>
    <row r="32" spans="1:20">
      <c r="A32" s="34" t="str">
        <f>IF('Escenario de base '!A32="","",'Escenario de base '!A32)</f>
        <v/>
      </c>
      <c r="B32" s="12" t="s">
        <v>1</v>
      </c>
      <c r="C32" s="33"/>
      <c r="D32" s="33"/>
      <c r="E32" s="12"/>
      <c r="F32" s="34" t="str">
        <f>IF('Escenario de base '!F32="","",'Escenario de base '!F32)</f>
        <v/>
      </c>
      <c r="G32" s="34" t="str">
        <f>IF('Escenario de base '!G32="","",'Escenario de base '!G32)</f>
        <v/>
      </c>
      <c r="H32" s="34" t="str">
        <f>IF('Escenario de base '!H32="","",'Escenario de base '!H32)</f>
        <v/>
      </c>
      <c r="I32" s="31">
        <f t="shared" si="0"/>
        <v>0</v>
      </c>
      <c r="J32" s="12"/>
      <c r="K32" s="32">
        <f t="shared" si="1"/>
        <v>0</v>
      </c>
      <c r="L32" s="34" t="str">
        <f>IF('Escenario de base '!L32="","",'Escenario de base '!L32)</f>
        <v/>
      </c>
      <c r="M32" s="34" t="str">
        <f>IF('Escenario de base '!M32="","",'Escenario de base '!M32)</f>
        <v/>
      </c>
      <c r="N32" s="31">
        <f t="shared" si="2"/>
        <v>0</v>
      </c>
      <c r="O32" s="12"/>
      <c r="P32" s="32">
        <f t="shared" si="3"/>
        <v>0</v>
      </c>
      <c r="Q32" s="31">
        <f t="shared" si="4"/>
        <v>0</v>
      </c>
      <c r="R32" s="31">
        <f t="shared" si="5"/>
        <v>0</v>
      </c>
      <c r="S32" s="31">
        <f t="shared" si="6"/>
        <v>0</v>
      </c>
      <c r="T32" s="32">
        <f t="shared" si="7"/>
        <v>0</v>
      </c>
    </row>
    <row r="33" spans="1:20">
      <c r="A33" s="34" t="str">
        <f>IF('Escenario de base '!A33="","",'Escenario de base '!A33)</f>
        <v/>
      </c>
      <c r="B33" s="12" t="s">
        <v>1</v>
      </c>
      <c r="C33" s="33"/>
      <c r="D33" s="33"/>
      <c r="E33" s="12"/>
      <c r="F33" s="34" t="str">
        <f>IF('Escenario de base '!F33="","",'Escenario de base '!F33)</f>
        <v/>
      </c>
      <c r="G33" s="34" t="str">
        <f>IF('Escenario de base '!G33="","",'Escenario de base '!G33)</f>
        <v/>
      </c>
      <c r="H33" s="34" t="str">
        <f>IF('Escenario de base '!H33="","",'Escenario de base '!H33)</f>
        <v/>
      </c>
      <c r="I33" s="31">
        <f t="shared" si="0"/>
        <v>0</v>
      </c>
      <c r="J33" s="12"/>
      <c r="K33" s="32">
        <f t="shared" si="1"/>
        <v>0</v>
      </c>
      <c r="L33" s="34" t="str">
        <f>IF('Escenario de base '!L33="","",'Escenario de base '!L33)</f>
        <v/>
      </c>
      <c r="M33" s="34" t="str">
        <f>IF('Escenario de base '!M33="","",'Escenario de base '!M33)</f>
        <v/>
      </c>
      <c r="N33" s="31">
        <f t="shared" si="2"/>
        <v>0</v>
      </c>
      <c r="O33" s="12"/>
      <c r="P33" s="32">
        <f t="shared" si="3"/>
        <v>0</v>
      </c>
      <c r="Q33" s="31">
        <f t="shared" si="4"/>
        <v>0</v>
      </c>
      <c r="R33" s="31">
        <f t="shared" si="5"/>
        <v>0</v>
      </c>
      <c r="S33" s="31">
        <f t="shared" si="6"/>
        <v>0</v>
      </c>
      <c r="T33" s="32">
        <f t="shared" si="7"/>
        <v>0</v>
      </c>
    </row>
    <row r="34" spans="1:20">
      <c r="A34" s="34" t="str">
        <f>IF('Escenario de base '!A34="","",'Escenario de base '!A34)</f>
        <v/>
      </c>
      <c r="B34" s="12" t="s">
        <v>1</v>
      </c>
      <c r="C34" s="33"/>
      <c r="D34" s="33"/>
      <c r="E34" s="12"/>
      <c r="F34" s="34" t="str">
        <f>IF('Escenario de base '!F34="","",'Escenario de base '!F34)</f>
        <v/>
      </c>
      <c r="G34" s="34" t="str">
        <f>IF('Escenario de base '!G34="","",'Escenario de base '!G34)</f>
        <v/>
      </c>
      <c r="H34" s="34" t="str">
        <f>IF('Escenario de base '!H34="","",'Escenario de base '!H34)</f>
        <v/>
      </c>
      <c r="I34" s="31">
        <f t="shared" si="0"/>
        <v>0</v>
      </c>
      <c r="J34" s="12"/>
      <c r="K34" s="32">
        <f t="shared" si="1"/>
        <v>0</v>
      </c>
      <c r="L34" s="34" t="str">
        <f>IF('Escenario de base '!L34="","",'Escenario de base '!L34)</f>
        <v/>
      </c>
      <c r="M34" s="34" t="str">
        <f>IF('Escenario de base '!M34="","",'Escenario de base '!M34)</f>
        <v/>
      </c>
      <c r="N34" s="31">
        <f t="shared" si="2"/>
        <v>0</v>
      </c>
      <c r="O34" s="12"/>
      <c r="P34" s="32">
        <f t="shared" si="3"/>
        <v>0</v>
      </c>
      <c r="Q34" s="31">
        <f t="shared" si="4"/>
        <v>0</v>
      </c>
      <c r="R34" s="31">
        <f t="shared" si="5"/>
        <v>0</v>
      </c>
      <c r="S34" s="31">
        <f t="shared" si="6"/>
        <v>0</v>
      </c>
      <c r="T34" s="32">
        <f t="shared" si="7"/>
        <v>0</v>
      </c>
    </row>
    <row r="35" spans="1:20">
      <c r="A35" s="34" t="str">
        <f>IF('Escenario de base '!A35="","",'Escenario de base '!A35)</f>
        <v/>
      </c>
      <c r="B35" s="12" t="s">
        <v>1</v>
      </c>
      <c r="C35" s="33"/>
      <c r="D35" s="33"/>
      <c r="E35" s="12"/>
      <c r="F35" s="34" t="str">
        <f>IF('Escenario de base '!F35="","",'Escenario de base '!F35)</f>
        <v/>
      </c>
      <c r="G35" s="34" t="str">
        <f>IF('Escenario de base '!G35="","",'Escenario de base '!G35)</f>
        <v/>
      </c>
      <c r="H35" s="34" t="str">
        <f>IF('Escenario de base '!H35="","",'Escenario de base '!H35)</f>
        <v/>
      </c>
      <c r="I35" s="31">
        <f t="shared" si="0"/>
        <v>0</v>
      </c>
      <c r="J35" s="12"/>
      <c r="K35" s="32">
        <f t="shared" si="1"/>
        <v>0</v>
      </c>
      <c r="L35" s="34" t="str">
        <f>IF('Escenario de base '!L35="","",'Escenario de base '!L35)</f>
        <v/>
      </c>
      <c r="M35" s="34" t="str">
        <f>IF('Escenario de base '!M35="","",'Escenario de base '!M35)</f>
        <v/>
      </c>
      <c r="N35" s="31">
        <f t="shared" si="2"/>
        <v>0</v>
      </c>
      <c r="O35" s="12"/>
      <c r="P35" s="32">
        <f t="shared" si="3"/>
        <v>0</v>
      </c>
      <c r="Q35" s="31">
        <f t="shared" si="4"/>
        <v>0</v>
      </c>
      <c r="R35" s="31">
        <f t="shared" si="5"/>
        <v>0</v>
      </c>
      <c r="S35" s="31">
        <f t="shared" si="6"/>
        <v>0</v>
      </c>
      <c r="T35" s="32">
        <f t="shared" si="7"/>
        <v>0</v>
      </c>
    </row>
    <row r="36" spans="1:20">
      <c r="A36" s="34" t="str">
        <f>IF('Escenario de base '!A36="","",'Escenario de base '!A36)</f>
        <v/>
      </c>
      <c r="B36" s="12" t="s">
        <v>1</v>
      </c>
      <c r="C36" s="33"/>
      <c r="D36" s="33"/>
      <c r="E36" s="12"/>
      <c r="F36" s="34" t="str">
        <f>IF('Escenario de base '!F36="","",'Escenario de base '!F36)</f>
        <v/>
      </c>
      <c r="G36" s="34" t="str">
        <f>IF('Escenario de base '!G36="","",'Escenario de base '!G36)</f>
        <v/>
      </c>
      <c r="H36" s="34" t="str">
        <f>IF('Escenario de base '!H36="","",'Escenario de base '!H36)</f>
        <v/>
      </c>
      <c r="I36" s="31">
        <f t="shared" si="0"/>
        <v>0</v>
      </c>
      <c r="J36" s="12"/>
      <c r="K36" s="32">
        <f t="shared" si="1"/>
        <v>0</v>
      </c>
      <c r="L36" s="34" t="str">
        <f>IF('Escenario de base '!L36="","",'Escenario de base '!L36)</f>
        <v/>
      </c>
      <c r="M36" s="34" t="str">
        <f>IF('Escenario de base '!M36="","",'Escenario de base '!M36)</f>
        <v/>
      </c>
      <c r="N36" s="31">
        <f t="shared" si="2"/>
        <v>0</v>
      </c>
      <c r="O36" s="12"/>
      <c r="P36" s="32">
        <f t="shared" si="3"/>
        <v>0</v>
      </c>
      <c r="Q36" s="31">
        <f t="shared" si="4"/>
        <v>0</v>
      </c>
      <c r="R36" s="31">
        <f t="shared" si="5"/>
        <v>0</v>
      </c>
      <c r="S36" s="31">
        <f t="shared" si="6"/>
        <v>0</v>
      </c>
      <c r="T36" s="32">
        <f t="shared" si="7"/>
        <v>0</v>
      </c>
    </row>
    <row r="37" spans="1:20">
      <c r="A37" s="34" t="str">
        <f>IF('Escenario de base '!A37="","",'Escenario de base '!A37)</f>
        <v/>
      </c>
      <c r="B37" s="12" t="s">
        <v>1</v>
      </c>
      <c r="C37" s="33"/>
      <c r="D37" s="33"/>
      <c r="E37" s="12"/>
      <c r="F37" s="34" t="str">
        <f>IF('Escenario de base '!F37="","",'Escenario de base '!F37)</f>
        <v/>
      </c>
      <c r="G37" s="34" t="str">
        <f>IF('Escenario de base '!G37="","",'Escenario de base '!G37)</f>
        <v/>
      </c>
      <c r="H37" s="34" t="str">
        <f>IF('Escenario de base '!H37="","",'Escenario de base '!H37)</f>
        <v/>
      </c>
      <c r="I37" s="31">
        <f t="shared" si="0"/>
        <v>0</v>
      </c>
      <c r="J37" s="12"/>
      <c r="K37" s="32">
        <f t="shared" si="1"/>
        <v>0</v>
      </c>
      <c r="L37" s="34" t="str">
        <f>IF('Escenario de base '!L37="","",'Escenario de base '!L37)</f>
        <v/>
      </c>
      <c r="M37" s="34" t="str">
        <f>IF('Escenario de base '!M37="","",'Escenario de base '!M37)</f>
        <v/>
      </c>
      <c r="N37" s="31">
        <f t="shared" si="2"/>
        <v>0</v>
      </c>
      <c r="O37" s="12"/>
      <c r="P37" s="32">
        <f t="shared" si="3"/>
        <v>0</v>
      </c>
      <c r="Q37" s="31">
        <f t="shared" si="4"/>
        <v>0</v>
      </c>
      <c r="R37" s="31">
        <f t="shared" si="5"/>
        <v>0</v>
      </c>
      <c r="S37" s="31">
        <f t="shared" si="6"/>
        <v>0</v>
      </c>
      <c r="T37" s="32">
        <f t="shared" si="7"/>
        <v>0</v>
      </c>
    </row>
    <row r="38" spans="1:20">
      <c r="A38" s="34" t="str">
        <f>IF('Escenario de base '!A38="","",'Escenario de base '!A38)</f>
        <v/>
      </c>
      <c r="B38" s="12" t="s">
        <v>1</v>
      </c>
      <c r="C38" s="33"/>
      <c r="D38" s="33"/>
      <c r="E38" s="12"/>
      <c r="F38" s="34" t="str">
        <f>IF('Escenario de base '!F38="","",'Escenario de base '!F38)</f>
        <v/>
      </c>
      <c r="G38" s="34" t="str">
        <f>IF('Escenario de base '!G38="","",'Escenario de base '!G38)</f>
        <v/>
      </c>
      <c r="H38" s="34" t="str">
        <f>IF('Escenario de base '!H38="","",'Escenario de base '!H38)</f>
        <v/>
      </c>
      <c r="I38" s="31">
        <f t="shared" si="0"/>
        <v>0</v>
      </c>
      <c r="J38" s="12"/>
      <c r="K38" s="32">
        <f t="shared" si="1"/>
        <v>0</v>
      </c>
      <c r="L38" s="34" t="str">
        <f>IF('Escenario de base '!L38="","",'Escenario de base '!L38)</f>
        <v/>
      </c>
      <c r="M38" s="34" t="str">
        <f>IF('Escenario de base '!M38="","",'Escenario de base '!M38)</f>
        <v/>
      </c>
      <c r="N38" s="31">
        <f t="shared" si="2"/>
        <v>0</v>
      </c>
      <c r="O38" s="12"/>
      <c r="P38" s="32">
        <f t="shared" si="3"/>
        <v>0</v>
      </c>
      <c r="Q38" s="31">
        <f t="shared" si="4"/>
        <v>0</v>
      </c>
      <c r="R38" s="31">
        <f t="shared" si="5"/>
        <v>0</v>
      </c>
      <c r="S38" s="31">
        <f t="shared" si="6"/>
        <v>0</v>
      </c>
      <c r="T38" s="32">
        <f t="shared" si="7"/>
        <v>0</v>
      </c>
    </row>
    <row r="39" spans="1:20">
      <c r="A39" s="34" t="str">
        <f>IF('Escenario de base '!A39="","",'Escenario de base '!A39)</f>
        <v/>
      </c>
      <c r="B39" s="12" t="s">
        <v>1</v>
      </c>
      <c r="C39" s="33"/>
      <c r="D39" s="33"/>
      <c r="E39" s="12"/>
      <c r="F39" s="34" t="str">
        <f>IF('Escenario de base '!F39="","",'Escenario de base '!F39)</f>
        <v/>
      </c>
      <c r="G39" s="34" t="str">
        <f>IF('Escenario de base '!G39="","",'Escenario de base '!G39)</f>
        <v/>
      </c>
      <c r="H39" s="34" t="str">
        <f>IF('Escenario de base '!H39="","",'Escenario de base '!H39)</f>
        <v/>
      </c>
      <c r="I39" s="31">
        <f t="shared" si="0"/>
        <v>0</v>
      </c>
      <c r="J39" s="12"/>
      <c r="K39" s="32">
        <f t="shared" si="1"/>
        <v>0</v>
      </c>
      <c r="L39" s="34" t="str">
        <f>IF('Escenario de base '!L39="","",'Escenario de base '!L39)</f>
        <v/>
      </c>
      <c r="M39" s="34" t="str">
        <f>IF('Escenario de base '!M39="","",'Escenario de base '!M39)</f>
        <v/>
      </c>
      <c r="N39" s="31">
        <f t="shared" si="2"/>
        <v>0</v>
      </c>
      <c r="O39" s="12"/>
      <c r="P39" s="32">
        <f t="shared" si="3"/>
        <v>0</v>
      </c>
      <c r="Q39" s="31">
        <f t="shared" si="4"/>
        <v>0</v>
      </c>
      <c r="R39" s="31">
        <f t="shared" si="5"/>
        <v>0</v>
      </c>
      <c r="S39" s="31">
        <f t="shared" si="6"/>
        <v>0</v>
      </c>
      <c r="T39" s="32">
        <f t="shared" si="7"/>
        <v>0</v>
      </c>
    </row>
    <row r="40" spans="1:20">
      <c r="A40" s="34" t="str">
        <f>IF('Escenario de base '!A40="","",'Escenario de base '!A40)</f>
        <v/>
      </c>
      <c r="B40" s="12" t="s">
        <v>1</v>
      </c>
      <c r="C40" s="33"/>
      <c r="D40" s="33"/>
      <c r="E40" s="12"/>
      <c r="F40" s="34" t="str">
        <f>IF('Escenario de base '!F40="","",'Escenario de base '!F40)</f>
        <v/>
      </c>
      <c r="G40" s="34" t="str">
        <f>IF('Escenario de base '!G40="","",'Escenario de base '!G40)</f>
        <v/>
      </c>
      <c r="H40" s="34" t="str">
        <f>IF('Escenario de base '!H40="","",'Escenario de base '!H40)</f>
        <v/>
      </c>
      <c r="I40" s="31">
        <f t="shared" si="0"/>
        <v>0</v>
      </c>
      <c r="J40" s="12"/>
      <c r="K40" s="32">
        <f t="shared" si="1"/>
        <v>0</v>
      </c>
      <c r="L40" s="34" t="str">
        <f>IF('Escenario de base '!L40="","",'Escenario de base '!L40)</f>
        <v/>
      </c>
      <c r="M40" s="34" t="str">
        <f>IF('Escenario de base '!M40="","",'Escenario de base '!M40)</f>
        <v/>
      </c>
      <c r="N40" s="31">
        <f t="shared" si="2"/>
        <v>0</v>
      </c>
      <c r="O40" s="12"/>
      <c r="P40" s="32">
        <f t="shared" si="3"/>
        <v>0</v>
      </c>
      <c r="Q40" s="31">
        <f t="shared" si="4"/>
        <v>0</v>
      </c>
      <c r="R40" s="31">
        <f t="shared" si="5"/>
        <v>0</v>
      </c>
      <c r="S40" s="31">
        <f t="shared" si="6"/>
        <v>0</v>
      </c>
      <c r="T40" s="32">
        <f t="shared" si="7"/>
        <v>0</v>
      </c>
    </row>
    <row r="41" spans="1:20">
      <c r="A41" s="34" t="str">
        <f>IF('Escenario de base '!A41="","",'Escenario de base '!A41)</f>
        <v/>
      </c>
      <c r="B41" s="12" t="s">
        <v>1</v>
      </c>
      <c r="C41" s="33"/>
      <c r="D41" s="33"/>
      <c r="E41" s="12"/>
      <c r="F41" s="34" t="str">
        <f>IF('Escenario de base '!F41="","",'Escenario de base '!F41)</f>
        <v/>
      </c>
      <c r="G41" s="34" t="str">
        <f>IF('Escenario de base '!G41="","",'Escenario de base '!G41)</f>
        <v/>
      </c>
      <c r="H41" s="34" t="str">
        <f>IF('Escenario de base '!H41="","",'Escenario de base '!H41)</f>
        <v/>
      </c>
      <c r="I41" s="31">
        <f t="shared" si="0"/>
        <v>0</v>
      </c>
      <c r="J41" s="12"/>
      <c r="K41" s="32">
        <f t="shared" si="1"/>
        <v>0</v>
      </c>
      <c r="L41" s="34" t="str">
        <f>IF('Escenario de base '!L41="","",'Escenario de base '!L41)</f>
        <v/>
      </c>
      <c r="M41" s="34" t="str">
        <f>IF('Escenario de base '!M41="","",'Escenario de base '!M41)</f>
        <v/>
      </c>
      <c r="N41" s="31">
        <f t="shared" si="2"/>
        <v>0</v>
      </c>
      <c r="O41" s="12"/>
      <c r="P41" s="32">
        <f t="shared" si="3"/>
        <v>0</v>
      </c>
      <c r="Q41" s="31">
        <f t="shared" si="4"/>
        <v>0</v>
      </c>
      <c r="R41" s="31">
        <f t="shared" si="5"/>
        <v>0</v>
      </c>
      <c r="S41" s="31">
        <f t="shared" si="6"/>
        <v>0</v>
      </c>
      <c r="T41" s="32">
        <f t="shared" si="7"/>
        <v>0</v>
      </c>
    </row>
    <row r="42" spans="1:20">
      <c r="A42" s="34" t="str">
        <f>IF('Escenario de base '!A42="","",'Escenario de base '!A42)</f>
        <v/>
      </c>
      <c r="B42" s="12" t="s">
        <v>1</v>
      </c>
      <c r="C42" s="33"/>
      <c r="D42" s="33"/>
      <c r="E42" s="12"/>
      <c r="F42" s="34" t="str">
        <f>IF('Escenario de base '!F42="","",'Escenario de base '!F42)</f>
        <v/>
      </c>
      <c r="G42" s="34" t="str">
        <f>IF('Escenario de base '!G42="","",'Escenario de base '!G42)</f>
        <v/>
      </c>
      <c r="H42" s="34" t="str">
        <f>IF('Escenario de base '!H42="","",'Escenario de base '!H42)</f>
        <v/>
      </c>
      <c r="I42" s="31">
        <f t="shared" si="0"/>
        <v>0</v>
      </c>
      <c r="J42" s="12"/>
      <c r="K42" s="32">
        <f t="shared" si="1"/>
        <v>0</v>
      </c>
      <c r="L42" s="34" t="str">
        <f>IF('Escenario de base '!L42="","",'Escenario de base '!L42)</f>
        <v/>
      </c>
      <c r="M42" s="34" t="str">
        <f>IF('Escenario de base '!M42="","",'Escenario de base '!M42)</f>
        <v/>
      </c>
      <c r="N42" s="31">
        <f t="shared" si="2"/>
        <v>0</v>
      </c>
      <c r="O42" s="12"/>
      <c r="P42" s="32">
        <f t="shared" si="3"/>
        <v>0</v>
      </c>
      <c r="Q42" s="31">
        <f t="shared" si="4"/>
        <v>0</v>
      </c>
      <c r="R42" s="31">
        <f t="shared" si="5"/>
        <v>0</v>
      </c>
      <c r="S42" s="31">
        <f t="shared" si="6"/>
        <v>0</v>
      </c>
      <c r="T42" s="32">
        <f t="shared" si="7"/>
        <v>0</v>
      </c>
    </row>
    <row r="43" spans="1:20">
      <c r="A43" s="34" t="str">
        <f>IF('Escenario de base '!A43="","",'Escenario de base '!A43)</f>
        <v/>
      </c>
      <c r="B43" s="12" t="s">
        <v>1</v>
      </c>
      <c r="C43" s="33"/>
      <c r="D43" s="33"/>
      <c r="E43" s="12"/>
      <c r="F43" s="34" t="str">
        <f>IF('Escenario de base '!F43="","",'Escenario de base '!F43)</f>
        <v/>
      </c>
      <c r="G43" s="34" t="str">
        <f>IF('Escenario de base '!G43="","",'Escenario de base '!G43)</f>
        <v/>
      </c>
      <c r="H43" s="34" t="str">
        <f>IF('Escenario de base '!H43="","",'Escenario de base '!H43)</f>
        <v/>
      </c>
      <c r="I43" s="31">
        <f t="shared" si="0"/>
        <v>0</v>
      </c>
      <c r="J43" s="12"/>
      <c r="K43" s="32">
        <f t="shared" si="1"/>
        <v>0</v>
      </c>
      <c r="L43" s="34" t="str">
        <f>IF('Escenario de base '!L43="","",'Escenario de base '!L43)</f>
        <v/>
      </c>
      <c r="M43" s="34" t="str">
        <f>IF('Escenario de base '!M43="","",'Escenario de base '!M43)</f>
        <v/>
      </c>
      <c r="N43" s="31">
        <f t="shared" si="2"/>
        <v>0</v>
      </c>
      <c r="O43" s="12"/>
      <c r="P43" s="32">
        <f t="shared" si="3"/>
        <v>0</v>
      </c>
      <c r="Q43" s="31">
        <f t="shared" si="4"/>
        <v>0</v>
      </c>
      <c r="R43" s="31">
        <f t="shared" si="5"/>
        <v>0</v>
      </c>
      <c r="S43" s="31">
        <f t="shared" si="6"/>
        <v>0</v>
      </c>
      <c r="T43" s="32">
        <f t="shared" si="7"/>
        <v>0</v>
      </c>
    </row>
    <row r="44" spans="1:20">
      <c r="A44" s="34" t="str">
        <f>IF('Escenario de base '!A44="","",'Escenario de base '!A44)</f>
        <v/>
      </c>
      <c r="B44" s="12" t="s">
        <v>1</v>
      </c>
      <c r="C44" s="33"/>
      <c r="D44" s="33"/>
      <c r="E44" s="12"/>
      <c r="F44" s="34" t="str">
        <f>IF('Escenario de base '!F44="","",'Escenario de base '!F44)</f>
        <v/>
      </c>
      <c r="G44" s="34" t="str">
        <f>IF('Escenario de base '!G44="","",'Escenario de base '!G44)</f>
        <v/>
      </c>
      <c r="H44" s="34" t="str">
        <f>IF('Escenario de base '!H44="","",'Escenario de base '!H44)</f>
        <v/>
      </c>
      <c r="I44" s="31">
        <f t="shared" si="0"/>
        <v>0</v>
      </c>
      <c r="J44" s="12"/>
      <c r="K44" s="32">
        <f t="shared" si="1"/>
        <v>0</v>
      </c>
      <c r="L44" s="34" t="str">
        <f>IF('Escenario de base '!L44="","",'Escenario de base '!L44)</f>
        <v/>
      </c>
      <c r="M44" s="34" t="str">
        <f>IF('Escenario de base '!M44="","",'Escenario de base '!M44)</f>
        <v/>
      </c>
      <c r="N44" s="31">
        <f t="shared" si="2"/>
        <v>0</v>
      </c>
      <c r="O44" s="12"/>
      <c r="P44" s="32">
        <f t="shared" si="3"/>
        <v>0</v>
      </c>
      <c r="Q44" s="31">
        <f t="shared" si="4"/>
        <v>0</v>
      </c>
      <c r="R44" s="31">
        <f t="shared" si="5"/>
        <v>0</v>
      </c>
      <c r="S44" s="31">
        <f t="shared" si="6"/>
        <v>0</v>
      </c>
      <c r="T44" s="32">
        <f t="shared" si="7"/>
        <v>0</v>
      </c>
    </row>
    <row r="45" spans="1:20">
      <c r="A45" s="34" t="str">
        <f>IF('Escenario de base '!A45="","",'Escenario de base '!A45)</f>
        <v/>
      </c>
      <c r="B45" s="12" t="s">
        <v>1</v>
      </c>
      <c r="C45" s="33"/>
      <c r="D45" s="33"/>
      <c r="E45" s="12"/>
      <c r="F45" s="34" t="str">
        <f>IF('Escenario de base '!F45="","",'Escenario de base '!F45)</f>
        <v/>
      </c>
      <c r="G45" s="34" t="str">
        <f>IF('Escenario de base '!G45="","",'Escenario de base '!G45)</f>
        <v/>
      </c>
      <c r="H45" s="34" t="str">
        <f>IF('Escenario de base '!H45="","",'Escenario de base '!H45)</f>
        <v/>
      </c>
      <c r="I45" s="31">
        <f t="shared" si="0"/>
        <v>0</v>
      </c>
      <c r="J45" s="12"/>
      <c r="K45" s="32">
        <f t="shared" si="1"/>
        <v>0</v>
      </c>
      <c r="L45" s="34" t="str">
        <f>IF('Escenario de base '!L45="","",'Escenario de base '!L45)</f>
        <v/>
      </c>
      <c r="M45" s="34" t="str">
        <f>IF('Escenario de base '!M45="","",'Escenario de base '!M45)</f>
        <v/>
      </c>
      <c r="N45" s="31">
        <f t="shared" si="2"/>
        <v>0</v>
      </c>
      <c r="O45" s="12"/>
      <c r="P45" s="32">
        <f t="shared" si="3"/>
        <v>0</v>
      </c>
      <c r="Q45" s="31">
        <f t="shared" si="4"/>
        <v>0</v>
      </c>
      <c r="R45" s="31">
        <f t="shared" si="5"/>
        <v>0</v>
      </c>
      <c r="S45" s="31">
        <f t="shared" si="6"/>
        <v>0</v>
      </c>
      <c r="T45" s="32">
        <f t="shared" si="7"/>
        <v>0</v>
      </c>
    </row>
    <row r="46" spans="1:20">
      <c r="A46" s="34" t="str">
        <f>IF('Escenario de base '!A46="","",'Escenario de base '!A46)</f>
        <v/>
      </c>
      <c r="B46" s="12" t="s">
        <v>1</v>
      </c>
      <c r="C46" s="33"/>
      <c r="D46" s="33"/>
      <c r="E46" s="12"/>
      <c r="F46" s="34" t="str">
        <f>IF('Escenario de base '!F46="","",'Escenario de base '!F46)</f>
        <v/>
      </c>
      <c r="G46" s="34" t="str">
        <f>IF('Escenario de base '!G46="","",'Escenario de base '!G46)</f>
        <v/>
      </c>
      <c r="H46" s="34" t="str">
        <f>IF('Escenario de base '!H46="","",'Escenario de base '!H46)</f>
        <v/>
      </c>
      <c r="I46" s="31">
        <f t="shared" si="0"/>
        <v>0</v>
      </c>
      <c r="J46" s="12"/>
      <c r="K46" s="32">
        <f t="shared" si="1"/>
        <v>0</v>
      </c>
      <c r="L46" s="34" t="str">
        <f>IF('Escenario de base '!L46="","",'Escenario de base '!L46)</f>
        <v/>
      </c>
      <c r="M46" s="34" t="str">
        <f>IF('Escenario de base '!M46="","",'Escenario de base '!M46)</f>
        <v/>
      </c>
      <c r="N46" s="31">
        <f t="shared" si="2"/>
        <v>0</v>
      </c>
      <c r="O46" s="12"/>
      <c r="P46" s="32">
        <f t="shared" si="3"/>
        <v>0</v>
      </c>
      <c r="Q46" s="31">
        <f t="shared" si="4"/>
        <v>0</v>
      </c>
      <c r="R46" s="31">
        <f t="shared" si="5"/>
        <v>0</v>
      </c>
      <c r="S46" s="31">
        <f t="shared" si="6"/>
        <v>0</v>
      </c>
      <c r="T46" s="32">
        <f t="shared" si="7"/>
        <v>0</v>
      </c>
    </row>
    <row r="47" spans="1:20">
      <c r="A47" s="34" t="str">
        <f>IF('Escenario de base '!A47="","",'Escenario de base '!A47)</f>
        <v/>
      </c>
      <c r="B47" s="12" t="s">
        <v>1</v>
      </c>
      <c r="C47" s="33"/>
      <c r="D47" s="33"/>
      <c r="E47" s="12"/>
      <c r="F47" s="34" t="str">
        <f>IF('Escenario de base '!F47="","",'Escenario de base '!F47)</f>
        <v/>
      </c>
      <c r="G47" s="34" t="str">
        <f>IF('Escenario de base '!G47="","",'Escenario de base '!G47)</f>
        <v/>
      </c>
      <c r="H47" s="34" t="str">
        <f>IF('Escenario de base '!H47="","",'Escenario de base '!H47)</f>
        <v/>
      </c>
      <c r="I47" s="31">
        <f t="shared" si="0"/>
        <v>0</v>
      </c>
      <c r="J47" s="12"/>
      <c r="K47" s="32">
        <f t="shared" si="1"/>
        <v>0</v>
      </c>
      <c r="L47" s="34" t="str">
        <f>IF('Escenario de base '!L47="","",'Escenario de base '!L47)</f>
        <v/>
      </c>
      <c r="M47" s="34" t="str">
        <f>IF('Escenario de base '!M47="","",'Escenario de base '!M47)</f>
        <v/>
      </c>
      <c r="N47" s="31">
        <f t="shared" si="2"/>
        <v>0</v>
      </c>
      <c r="O47" s="12"/>
      <c r="P47" s="32">
        <f t="shared" si="3"/>
        <v>0</v>
      </c>
      <c r="Q47" s="31">
        <f t="shared" si="4"/>
        <v>0</v>
      </c>
      <c r="R47" s="31">
        <f t="shared" si="5"/>
        <v>0</v>
      </c>
      <c r="S47" s="31">
        <f t="shared" si="6"/>
        <v>0</v>
      </c>
      <c r="T47" s="32">
        <f t="shared" si="7"/>
        <v>0</v>
      </c>
    </row>
    <row r="48" spans="1:20">
      <c r="A48" s="34" t="str">
        <f>IF('Escenario de base '!A48="","",'Escenario de base '!A48)</f>
        <v/>
      </c>
      <c r="B48" s="12" t="s">
        <v>1</v>
      </c>
      <c r="C48" s="33"/>
      <c r="D48" s="33"/>
      <c r="E48" s="12"/>
      <c r="F48" s="34" t="str">
        <f>IF('Escenario de base '!F48="","",'Escenario de base '!F48)</f>
        <v/>
      </c>
      <c r="G48" s="34" t="str">
        <f>IF('Escenario de base '!G48="","",'Escenario de base '!G48)</f>
        <v/>
      </c>
      <c r="H48" s="34" t="str">
        <f>IF('Escenario de base '!H48="","",'Escenario de base '!H48)</f>
        <v/>
      </c>
      <c r="I48" s="31">
        <f t="shared" si="0"/>
        <v>0</v>
      </c>
      <c r="J48" s="12"/>
      <c r="K48" s="32">
        <f t="shared" si="1"/>
        <v>0</v>
      </c>
      <c r="L48" s="34" t="str">
        <f>IF('Escenario de base '!L48="","",'Escenario de base '!L48)</f>
        <v/>
      </c>
      <c r="M48" s="34" t="str">
        <f>IF('Escenario de base '!M48="","",'Escenario de base '!M48)</f>
        <v/>
      </c>
      <c r="N48" s="31">
        <f t="shared" si="2"/>
        <v>0</v>
      </c>
      <c r="O48" s="12"/>
      <c r="P48" s="32">
        <f t="shared" si="3"/>
        <v>0</v>
      </c>
      <c r="Q48" s="31">
        <f t="shared" si="4"/>
        <v>0</v>
      </c>
      <c r="R48" s="31">
        <f t="shared" si="5"/>
        <v>0</v>
      </c>
      <c r="S48" s="31">
        <f t="shared" si="6"/>
        <v>0</v>
      </c>
      <c r="T48" s="32">
        <f t="shared" si="7"/>
        <v>0</v>
      </c>
    </row>
    <row r="49" spans="1:20">
      <c r="A49" s="34" t="str">
        <f>IF('Escenario de base '!A49="","",'Escenario de base '!A49)</f>
        <v/>
      </c>
      <c r="B49" s="12" t="s">
        <v>1</v>
      </c>
      <c r="C49" s="33"/>
      <c r="D49" s="33"/>
      <c r="E49" s="12"/>
      <c r="F49" s="34" t="str">
        <f>IF('Escenario de base '!F49="","",'Escenario de base '!F49)</f>
        <v/>
      </c>
      <c r="G49" s="34" t="str">
        <f>IF('Escenario de base '!G49="","",'Escenario de base '!G49)</f>
        <v/>
      </c>
      <c r="H49" s="34" t="str">
        <f>IF('Escenario de base '!H49="","",'Escenario de base '!H49)</f>
        <v/>
      </c>
      <c r="I49" s="31">
        <f t="shared" si="0"/>
        <v>0</v>
      </c>
      <c r="J49" s="12"/>
      <c r="K49" s="32">
        <f t="shared" si="1"/>
        <v>0</v>
      </c>
      <c r="L49" s="34" t="str">
        <f>IF('Escenario de base '!L49="","",'Escenario de base '!L49)</f>
        <v/>
      </c>
      <c r="M49" s="34" t="str">
        <f>IF('Escenario de base '!M49="","",'Escenario de base '!M49)</f>
        <v/>
      </c>
      <c r="N49" s="31">
        <f t="shared" si="2"/>
        <v>0</v>
      </c>
      <c r="O49" s="12"/>
      <c r="P49" s="32">
        <f t="shared" si="3"/>
        <v>0</v>
      </c>
      <c r="Q49" s="31">
        <f t="shared" si="4"/>
        <v>0</v>
      </c>
      <c r="R49" s="31">
        <f t="shared" si="5"/>
        <v>0</v>
      </c>
      <c r="S49" s="31">
        <f t="shared" si="6"/>
        <v>0</v>
      </c>
      <c r="T49" s="32">
        <f t="shared" si="7"/>
        <v>0</v>
      </c>
    </row>
    <row r="50" spans="1:20">
      <c r="A50" s="34" t="str">
        <f>IF('Escenario de base '!A50="","",'Escenario de base '!A50)</f>
        <v/>
      </c>
      <c r="B50" s="12" t="s">
        <v>1</v>
      </c>
      <c r="C50" s="33"/>
      <c r="D50" s="33"/>
      <c r="E50" s="12"/>
      <c r="F50" s="34" t="str">
        <f>IF('Escenario de base '!F50="","",'Escenario de base '!F50)</f>
        <v/>
      </c>
      <c r="G50" s="34" t="str">
        <f>IF('Escenario de base '!G50="","",'Escenario de base '!G50)</f>
        <v/>
      </c>
      <c r="H50" s="34" t="str">
        <f>IF('Escenario de base '!H50="","",'Escenario de base '!H50)</f>
        <v/>
      </c>
      <c r="I50" s="31">
        <f t="shared" si="0"/>
        <v>0</v>
      </c>
      <c r="J50" s="12"/>
      <c r="K50" s="32">
        <f t="shared" si="1"/>
        <v>0</v>
      </c>
      <c r="L50" s="34" t="str">
        <f>IF('Escenario de base '!L50="","",'Escenario de base '!L50)</f>
        <v/>
      </c>
      <c r="M50" s="34" t="str">
        <f>IF('Escenario de base '!M50="","",'Escenario de base '!M50)</f>
        <v/>
      </c>
      <c r="N50" s="31">
        <f t="shared" si="2"/>
        <v>0</v>
      </c>
      <c r="O50" s="12"/>
      <c r="P50" s="32">
        <f t="shared" si="3"/>
        <v>0</v>
      </c>
      <c r="Q50" s="31">
        <f t="shared" si="4"/>
        <v>0</v>
      </c>
      <c r="R50" s="31">
        <f t="shared" si="5"/>
        <v>0</v>
      </c>
      <c r="S50" s="31">
        <f t="shared" si="6"/>
        <v>0</v>
      </c>
      <c r="T50" s="32">
        <f t="shared" si="7"/>
        <v>0</v>
      </c>
    </row>
    <row r="51" spans="1:20">
      <c r="A51" s="34" t="str">
        <f>IF('Escenario de base '!A51="","",'Escenario de base '!A51)</f>
        <v/>
      </c>
      <c r="B51" s="12" t="s">
        <v>1</v>
      </c>
      <c r="C51" s="33"/>
      <c r="D51" s="33"/>
      <c r="E51" s="12"/>
      <c r="F51" s="34" t="str">
        <f>IF('Escenario de base '!F51="","",'Escenario de base '!F51)</f>
        <v/>
      </c>
      <c r="G51" s="34" t="str">
        <f>IF('Escenario de base '!G51="","",'Escenario de base '!G51)</f>
        <v/>
      </c>
      <c r="H51" s="34" t="str">
        <f>IF('Escenario de base '!H51="","",'Escenario de base '!H51)</f>
        <v/>
      </c>
      <c r="I51" s="31">
        <f t="shared" si="0"/>
        <v>0</v>
      </c>
      <c r="J51" s="12"/>
      <c r="K51" s="32">
        <f t="shared" si="1"/>
        <v>0</v>
      </c>
      <c r="L51" s="34" t="str">
        <f>IF('Escenario de base '!L51="","",'Escenario de base '!L51)</f>
        <v/>
      </c>
      <c r="M51" s="34" t="str">
        <f>IF('Escenario de base '!M51="","",'Escenario de base '!M51)</f>
        <v/>
      </c>
      <c r="N51" s="31">
        <f t="shared" si="2"/>
        <v>0</v>
      </c>
      <c r="O51" s="12"/>
      <c r="P51" s="32">
        <f t="shared" si="3"/>
        <v>0</v>
      </c>
      <c r="Q51" s="31">
        <f t="shared" si="4"/>
        <v>0</v>
      </c>
      <c r="R51" s="31">
        <f t="shared" si="5"/>
        <v>0</v>
      </c>
      <c r="S51" s="31">
        <f t="shared" si="6"/>
        <v>0</v>
      </c>
      <c r="T51" s="32">
        <f t="shared" si="7"/>
        <v>0</v>
      </c>
    </row>
    <row r="52" spans="1:20">
      <c r="A52" s="34" t="str">
        <f>IF('Escenario de base '!A52="","",'Escenario de base '!A52)</f>
        <v/>
      </c>
      <c r="B52" s="12" t="s">
        <v>1</v>
      </c>
      <c r="C52" s="33"/>
      <c r="D52" s="33"/>
      <c r="E52" s="12"/>
      <c r="F52" s="34" t="str">
        <f>IF('Escenario de base '!F52="","",'Escenario de base '!F52)</f>
        <v/>
      </c>
      <c r="G52" s="34" t="str">
        <f>IF('Escenario de base '!G52="","",'Escenario de base '!G52)</f>
        <v/>
      </c>
      <c r="H52" s="34" t="str">
        <f>IF('Escenario de base '!H52="","",'Escenario de base '!H52)</f>
        <v/>
      </c>
      <c r="I52" s="31">
        <f t="shared" si="0"/>
        <v>0</v>
      </c>
      <c r="J52" s="12"/>
      <c r="K52" s="32">
        <f t="shared" si="1"/>
        <v>0</v>
      </c>
      <c r="L52" s="34" t="str">
        <f>IF('Escenario de base '!L52="","",'Escenario de base '!L52)</f>
        <v/>
      </c>
      <c r="M52" s="34" t="str">
        <f>IF('Escenario de base '!M52="","",'Escenario de base '!M52)</f>
        <v/>
      </c>
      <c r="N52" s="31">
        <f t="shared" si="2"/>
        <v>0</v>
      </c>
      <c r="O52" s="12"/>
      <c r="P52" s="32">
        <f t="shared" si="3"/>
        <v>0</v>
      </c>
      <c r="Q52" s="31">
        <f t="shared" si="4"/>
        <v>0</v>
      </c>
      <c r="R52" s="31">
        <f t="shared" si="5"/>
        <v>0</v>
      </c>
      <c r="S52" s="31">
        <f t="shared" si="6"/>
        <v>0</v>
      </c>
      <c r="T52" s="32">
        <f t="shared" si="7"/>
        <v>0</v>
      </c>
    </row>
    <row r="53" spans="1:20">
      <c r="A53" s="34" t="str">
        <f>IF('Escenario de base '!A53="","",'Escenario de base '!A53)</f>
        <v/>
      </c>
      <c r="B53" s="12" t="s">
        <v>1</v>
      </c>
      <c r="C53" s="33"/>
      <c r="D53" s="33"/>
      <c r="E53" s="12"/>
      <c r="F53" s="34" t="str">
        <f>IF('Escenario de base '!F53="","",'Escenario de base '!F53)</f>
        <v/>
      </c>
      <c r="G53" s="34" t="str">
        <f>IF('Escenario de base '!G53="","",'Escenario de base '!G53)</f>
        <v/>
      </c>
      <c r="H53" s="34" t="str">
        <f>IF('Escenario de base '!H53="","",'Escenario de base '!H53)</f>
        <v/>
      </c>
      <c r="I53" s="31">
        <f t="shared" si="0"/>
        <v>0</v>
      </c>
      <c r="J53" s="12"/>
      <c r="K53" s="32">
        <f t="shared" si="1"/>
        <v>0</v>
      </c>
      <c r="L53" s="34" t="str">
        <f>IF('Escenario de base '!L53="","",'Escenario de base '!L53)</f>
        <v/>
      </c>
      <c r="M53" s="34" t="str">
        <f>IF('Escenario de base '!M53="","",'Escenario de base '!M53)</f>
        <v/>
      </c>
      <c r="N53" s="31">
        <f t="shared" si="2"/>
        <v>0</v>
      </c>
      <c r="O53" s="12"/>
      <c r="P53" s="32">
        <f t="shared" si="3"/>
        <v>0</v>
      </c>
      <c r="Q53" s="31">
        <f t="shared" si="4"/>
        <v>0</v>
      </c>
      <c r="R53" s="31">
        <f t="shared" si="5"/>
        <v>0</v>
      </c>
      <c r="S53" s="31">
        <f t="shared" si="6"/>
        <v>0</v>
      </c>
      <c r="T53" s="32">
        <f t="shared" si="7"/>
        <v>0</v>
      </c>
    </row>
    <row r="54" spans="1:20">
      <c r="A54" s="34" t="str">
        <f>IF('Escenario de base '!A54="","",'Escenario de base '!A54)</f>
        <v/>
      </c>
      <c r="B54" s="12" t="s">
        <v>1</v>
      </c>
      <c r="C54" s="33"/>
      <c r="D54" s="33"/>
      <c r="E54" s="12"/>
      <c r="F54" s="34" t="str">
        <f>IF('Escenario de base '!F54="","",'Escenario de base '!F54)</f>
        <v/>
      </c>
      <c r="G54" s="34" t="str">
        <f>IF('Escenario de base '!G54="","",'Escenario de base '!G54)</f>
        <v/>
      </c>
      <c r="H54" s="34" t="str">
        <f>IF('Escenario de base '!H54="","",'Escenario de base '!H54)</f>
        <v/>
      </c>
      <c r="I54" s="31">
        <f t="shared" si="0"/>
        <v>0</v>
      </c>
      <c r="J54" s="12"/>
      <c r="K54" s="32">
        <f t="shared" si="1"/>
        <v>0</v>
      </c>
      <c r="L54" s="34" t="str">
        <f>IF('Escenario de base '!L54="","",'Escenario de base '!L54)</f>
        <v/>
      </c>
      <c r="M54" s="34" t="str">
        <f>IF('Escenario de base '!M54="","",'Escenario de base '!M54)</f>
        <v/>
      </c>
      <c r="N54" s="31">
        <f t="shared" si="2"/>
        <v>0</v>
      </c>
      <c r="O54" s="12"/>
      <c r="P54" s="32">
        <f t="shared" si="3"/>
        <v>0</v>
      </c>
      <c r="Q54" s="31">
        <f t="shared" si="4"/>
        <v>0</v>
      </c>
      <c r="R54" s="31">
        <f t="shared" si="5"/>
        <v>0</v>
      </c>
      <c r="S54" s="31">
        <f t="shared" si="6"/>
        <v>0</v>
      </c>
      <c r="T54" s="32">
        <f t="shared" si="7"/>
        <v>0</v>
      </c>
    </row>
    <row r="55" spans="1:20">
      <c r="A55" s="34" t="str">
        <f>IF('Escenario de base '!A55="","",'Escenario de base '!A55)</f>
        <v/>
      </c>
      <c r="B55" s="12" t="s">
        <v>1</v>
      </c>
      <c r="C55" s="33"/>
      <c r="D55" s="33"/>
      <c r="E55" s="12"/>
      <c r="F55" s="34" t="str">
        <f>IF('Escenario de base '!F55="","",'Escenario de base '!F55)</f>
        <v/>
      </c>
      <c r="G55" s="34" t="str">
        <f>IF('Escenario de base '!G55="","",'Escenario de base '!G55)</f>
        <v/>
      </c>
      <c r="H55" s="34" t="str">
        <f>IF('Escenario de base '!H55="","",'Escenario de base '!H55)</f>
        <v/>
      </c>
      <c r="I55" s="31">
        <f t="shared" si="0"/>
        <v>0</v>
      </c>
      <c r="J55" s="12"/>
      <c r="K55" s="32">
        <f t="shared" si="1"/>
        <v>0</v>
      </c>
      <c r="L55" s="34" t="str">
        <f>IF('Escenario de base '!L55="","",'Escenario de base '!L55)</f>
        <v/>
      </c>
      <c r="M55" s="34" t="str">
        <f>IF('Escenario de base '!M55="","",'Escenario de base '!M55)</f>
        <v/>
      </c>
      <c r="N55" s="31">
        <f t="shared" si="2"/>
        <v>0</v>
      </c>
      <c r="O55" s="12"/>
      <c r="P55" s="32">
        <f t="shared" si="3"/>
        <v>0</v>
      </c>
      <c r="Q55" s="31">
        <f t="shared" si="4"/>
        <v>0</v>
      </c>
      <c r="R55" s="31">
        <f t="shared" si="5"/>
        <v>0</v>
      </c>
      <c r="S55" s="31">
        <f t="shared" si="6"/>
        <v>0</v>
      </c>
      <c r="T55" s="32">
        <f t="shared" si="7"/>
        <v>0</v>
      </c>
    </row>
    <row r="56" spans="1:20">
      <c r="A56" s="34" t="str">
        <f>IF('Escenario de base '!A56="","",'Escenario de base '!A56)</f>
        <v/>
      </c>
      <c r="B56" s="12" t="s">
        <v>1</v>
      </c>
      <c r="C56" s="33"/>
      <c r="D56" s="33"/>
      <c r="E56" s="12"/>
      <c r="F56" s="34" t="str">
        <f>IF('Escenario de base '!F56="","",'Escenario de base '!F56)</f>
        <v/>
      </c>
      <c r="G56" s="34" t="str">
        <f>IF('Escenario de base '!G56="","",'Escenario de base '!G56)</f>
        <v/>
      </c>
      <c r="H56" s="34" t="str">
        <f>IF('Escenario de base '!H56="","",'Escenario de base '!H56)</f>
        <v/>
      </c>
      <c r="I56" s="31">
        <f t="shared" si="0"/>
        <v>0</v>
      </c>
      <c r="J56" s="12"/>
      <c r="K56" s="32">
        <f t="shared" si="1"/>
        <v>0</v>
      </c>
      <c r="L56" s="34" t="str">
        <f>IF('Escenario de base '!L56="","",'Escenario de base '!L56)</f>
        <v/>
      </c>
      <c r="M56" s="34" t="str">
        <f>IF('Escenario de base '!M56="","",'Escenario de base '!M56)</f>
        <v/>
      </c>
      <c r="N56" s="31">
        <f t="shared" si="2"/>
        <v>0</v>
      </c>
      <c r="O56" s="12"/>
      <c r="P56" s="32">
        <f t="shared" si="3"/>
        <v>0</v>
      </c>
      <c r="Q56" s="31">
        <f t="shared" si="4"/>
        <v>0</v>
      </c>
      <c r="R56" s="31">
        <f t="shared" si="5"/>
        <v>0</v>
      </c>
      <c r="S56" s="31">
        <f t="shared" si="6"/>
        <v>0</v>
      </c>
      <c r="T56" s="32">
        <f t="shared" si="7"/>
        <v>0</v>
      </c>
    </row>
    <row r="57" spans="1:20">
      <c r="A57" s="34" t="str">
        <f>IF('Escenario de base '!A57="","",'Escenario de base '!A57)</f>
        <v/>
      </c>
      <c r="B57" s="12" t="s">
        <v>1</v>
      </c>
      <c r="C57" s="33"/>
      <c r="D57" s="33"/>
      <c r="E57" s="12"/>
      <c r="F57" s="34" t="str">
        <f>IF('Escenario de base '!F57="","",'Escenario de base '!F57)</f>
        <v/>
      </c>
      <c r="G57" s="34" t="str">
        <f>IF('Escenario de base '!G57="","",'Escenario de base '!G57)</f>
        <v/>
      </c>
      <c r="H57" s="34" t="str">
        <f>IF('Escenario de base '!H57="","",'Escenario de base '!H57)</f>
        <v/>
      </c>
      <c r="I57" s="31">
        <f t="shared" si="0"/>
        <v>0</v>
      </c>
      <c r="J57" s="12"/>
      <c r="K57" s="32">
        <f t="shared" si="1"/>
        <v>0</v>
      </c>
      <c r="L57" s="34" t="str">
        <f>IF('Escenario de base '!L57="","",'Escenario de base '!L57)</f>
        <v/>
      </c>
      <c r="M57" s="34" t="str">
        <f>IF('Escenario de base '!M57="","",'Escenario de base '!M57)</f>
        <v/>
      </c>
      <c r="N57" s="31">
        <f t="shared" si="2"/>
        <v>0</v>
      </c>
      <c r="O57" s="12"/>
      <c r="P57" s="32">
        <f t="shared" si="3"/>
        <v>0</v>
      </c>
      <c r="Q57" s="31">
        <f t="shared" si="4"/>
        <v>0</v>
      </c>
      <c r="R57" s="31">
        <f t="shared" si="5"/>
        <v>0</v>
      </c>
      <c r="S57" s="31">
        <f t="shared" si="6"/>
        <v>0</v>
      </c>
      <c r="T57" s="32">
        <f t="shared" si="7"/>
        <v>0</v>
      </c>
    </row>
    <row r="58" spans="1:20">
      <c r="A58" s="34" t="str">
        <f>IF('Escenario de base '!A58="","",'Escenario de base '!A58)</f>
        <v/>
      </c>
      <c r="B58" s="12" t="s">
        <v>1</v>
      </c>
      <c r="C58" s="33"/>
      <c r="D58" s="33"/>
      <c r="E58" s="12"/>
      <c r="F58" s="34" t="str">
        <f>IF('Escenario de base '!F58="","",'Escenario de base '!F58)</f>
        <v/>
      </c>
      <c r="G58" s="34" t="str">
        <f>IF('Escenario de base '!G58="","",'Escenario de base '!G58)</f>
        <v/>
      </c>
      <c r="H58" s="34" t="str">
        <f>IF('Escenario de base '!H58="","",'Escenario de base '!H58)</f>
        <v/>
      </c>
      <c r="I58" s="31">
        <f t="shared" si="0"/>
        <v>0</v>
      </c>
      <c r="J58" s="12"/>
      <c r="K58" s="32">
        <f t="shared" si="1"/>
        <v>0</v>
      </c>
      <c r="L58" s="34" t="str">
        <f>IF('Escenario de base '!L58="","",'Escenario de base '!L58)</f>
        <v/>
      </c>
      <c r="M58" s="34" t="str">
        <f>IF('Escenario de base '!M58="","",'Escenario de base '!M58)</f>
        <v/>
      </c>
      <c r="N58" s="31">
        <f t="shared" si="2"/>
        <v>0</v>
      </c>
      <c r="O58" s="12"/>
      <c r="P58" s="32">
        <f t="shared" si="3"/>
        <v>0</v>
      </c>
      <c r="Q58" s="31">
        <f t="shared" si="4"/>
        <v>0</v>
      </c>
      <c r="R58" s="31">
        <f t="shared" si="5"/>
        <v>0</v>
      </c>
      <c r="S58" s="31">
        <f t="shared" si="6"/>
        <v>0</v>
      </c>
      <c r="T58" s="32">
        <f t="shared" si="7"/>
        <v>0</v>
      </c>
    </row>
    <row r="59" spans="1:20">
      <c r="A59" s="34" t="str">
        <f>IF('Escenario de base '!A59="","",'Escenario de base '!A59)</f>
        <v/>
      </c>
      <c r="B59" s="12" t="s">
        <v>1</v>
      </c>
      <c r="C59" s="33"/>
      <c r="D59" s="33"/>
      <c r="E59" s="12"/>
      <c r="F59" s="34" t="str">
        <f>IF('Escenario de base '!F59="","",'Escenario de base '!F59)</f>
        <v/>
      </c>
      <c r="G59" s="34" t="str">
        <f>IF('Escenario de base '!G59="","",'Escenario de base '!G59)</f>
        <v/>
      </c>
      <c r="H59" s="34" t="str">
        <f>IF('Escenario de base '!H59="","",'Escenario de base '!H59)</f>
        <v/>
      </c>
      <c r="I59" s="31">
        <f t="shared" si="0"/>
        <v>0</v>
      </c>
      <c r="J59" s="12"/>
      <c r="K59" s="32">
        <f t="shared" si="1"/>
        <v>0</v>
      </c>
      <c r="L59" s="34" t="str">
        <f>IF('Escenario de base '!L59="","",'Escenario de base '!L59)</f>
        <v/>
      </c>
      <c r="M59" s="34" t="str">
        <f>IF('Escenario de base '!M59="","",'Escenario de base '!M59)</f>
        <v/>
      </c>
      <c r="N59" s="31">
        <f t="shared" si="2"/>
        <v>0</v>
      </c>
      <c r="O59" s="12"/>
      <c r="P59" s="32">
        <f t="shared" si="3"/>
        <v>0</v>
      </c>
      <c r="Q59" s="31">
        <f t="shared" si="4"/>
        <v>0</v>
      </c>
      <c r="R59" s="31">
        <f t="shared" si="5"/>
        <v>0</v>
      </c>
      <c r="S59" s="31">
        <f t="shared" si="6"/>
        <v>0</v>
      </c>
      <c r="T59" s="32">
        <f t="shared" si="7"/>
        <v>0</v>
      </c>
    </row>
    <row r="60" spans="1:20">
      <c r="A60" s="34" t="str">
        <f>IF('Escenario de base '!A60="","",'Escenario de base '!A60)</f>
        <v/>
      </c>
      <c r="B60" s="12" t="s">
        <v>1</v>
      </c>
      <c r="C60" s="33"/>
      <c r="D60" s="33"/>
      <c r="E60" s="12"/>
      <c r="F60" s="34" t="str">
        <f>IF('Escenario de base '!F60="","",'Escenario de base '!F60)</f>
        <v/>
      </c>
      <c r="G60" s="34" t="str">
        <f>IF('Escenario de base '!G60="","",'Escenario de base '!G60)</f>
        <v/>
      </c>
      <c r="H60" s="34" t="str">
        <f>IF('Escenario de base '!H60="","",'Escenario de base '!H60)</f>
        <v/>
      </c>
      <c r="I60" s="31">
        <f t="shared" si="0"/>
        <v>0</v>
      </c>
      <c r="J60" s="12"/>
      <c r="K60" s="32">
        <f t="shared" si="1"/>
        <v>0</v>
      </c>
      <c r="L60" s="34" t="str">
        <f>IF('Escenario de base '!L60="","",'Escenario de base '!L60)</f>
        <v/>
      </c>
      <c r="M60" s="34" t="str">
        <f>IF('Escenario de base '!M60="","",'Escenario de base '!M60)</f>
        <v/>
      </c>
      <c r="N60" s="31">
        <f t="shared" si="2"/>
        <v>0</v>
      </c>
      <c r="O60" s="12"/>
      <c r="P60" s="32">
        <f t="shared" si="3"/>
        <v>0</v>
      </c>
      <c r="Q60" s="31">
        <f t="shared" si="4"/>
        <v>0</v>
      </c>
      <c r="R60" s="31">
        <f t="shared" si="5"/>
        <v>0</v>
      </c>
      <c r="S60" s="31">
        <f t="shared" si="6"/>
        <v>0</v>
      </c>
      <c r="T60" s="32">
        <f t="shared" si="7"/>
        <v>0</v>
      </c>
    </row>
    <row r="61" spans="1:20">
      <c r="A61" s="34" t="str">
        <f>IF('Escenario de base '!A61="","",'Escenario de base '!A61)</f>
        <v/>
      </c>
      <c r="B61" s="12" t="s">
        <v>1</v>
      </c>
      <c r="C61" s="33"/>
      <c r="D61" s="33"/>
      <c r="E61" s="12"/>
      <c r="F61" s="34" t="str">
        <f>IF('Escenario de base '!F61="","",'Escenario de base '!F61)</f>
        <v/>
      </c>
      <c r="G61" s="34" t="str">
        <f>IF('Escenario de base '!G61="","",'Escenario de base '!G61)</f>
        <v/>
      </c>
      <c r="H61" s="34" t="str">
        <f>IF('Escenario de base '!H61="","",'Escenario de base '!H61)</f>
        <v/>
      </c>
      <c r="I61" s="31">
        <f t="shared" si="0"/>
        <v>0</v>
      </c>
      <c r="J61" s="12"/>
      <c r="K61" s="32">
        <f t="shared" si="1"/>
        <v>0</v>
      </c>
      <c r="L61" s="34" t="str">
        <f>IF('Escenario de base '!L61="","",'Escenario de base '!L61)</f>
        <v/>
      </c>
      <c r="M61" s="34" t="str">
        <f>IF('Escenario de base '!M61="","",'Escenario de base '!M61)</f>
        <v/>
      </c>
      <c r="N61" s="31">
        <f t="shared" si="2"/>
        <v>0</v>
      </c>
      <c r="O61" s="12"/>
      <c r="P61" s="32">
        <f t="shared" si="3"/>
        <v>0</v>
      </c>
      <c r="Q61" s="31">
        <f t="shared" si="4"/>
        <v>0</v>
      </c>
      <c r="R61" s="31">
        <f t="shared" si="5"/>
        <v>0</v>
      </c>
      <c r="S61" s="31">
        <f t="shared" si="6"/>
        <v>0</v>
      </c>
      <c r="T61" s="32">
        <f t="shared" si="7"/>
        <v>0</v>
      </c>
    </row>
    <row r="62" spans="1:20">
      <c r="A62" s="34" t="str">
        <f>IF('Escenario de base '!A62="","",'Escenario de base '!A62)</f>
        <v/>
      </c>
      <c r="B62" s="12" t="s">
        <v>1</v>
      </c>
      <c r="C62" s="33"/>
      <c r="D62" s="33"/>
      <c r="E62" s="12"/>
      <c r="F62" s="34" t="str">
        <f>IF('Escenario de base '!F62="","",'Escenario de base '!F62)</f>
        <v/>
      </c>
      <c r="G62" s="34" t="str">
        <f>IF('Escenario de base '!G62="","",'Escenario de base '!G62)</f>
        <v/>
      </c>
      <c r="H62" s="34" t="str">
        <f>IF('Escenario de base '!H62="","",'Escenario de base '!H62)</f>
        <v/>
      </c>
      <c r="I62" s="31">
        <f t="shared" si="0"/>
        <v>0</v>
      </c>
      <c r="J62" s="12"/>
      <c r="K62" s="32">
        <f t="shared" si="1"/>
        <v>0</v>
      </c>
      <c r="L62" s="34" t="str">
        <f>IF('Escenario de base '!L62="","",'Escenario de base '!L62)</f>
        <v/>
      </c>
      <c r="M62" s="34" t="str">
        <f>IF('Escenario de base '!M62="","",'Escenario de base '!M62)</f>
        <v/>
      </c>
      <c r="N62" s="31">
        <f t="shared" si="2"/>
        <v>0</v>
      </c>
      <c r="O62" s="12"/>
      <c r="P62" s="32">
        <f t="shared" si="3"/>
        <v>0</v>
      </c>
      <c r="Q62" s="31">
        <f t="shared" si="4"/>
        <v>0</v>
      </c>
      <c r="R62" s="31">
        <f t="shared" si="5"/>
        <v>0</v>
      </c>
      <c r="S62" s="31">
        <f t="shared" si="6"/>
        <v>0</v>
      </c>
      <c r="T62" s="32">
        <f t="shared" si="7"/>
        <v>0</v>
      </c>
    </row>
    <row r="63" spans="1:20">
      <c r="A63" s="34" t="str">
        <f>IF('Escenario de base '!A63="","",'Escenario de base '!A63)</f>
        <v/>
      </c>
      <c r="B63" s="12" t="s">
        <v>1</v>
      </c>
      <c r="C63" s="33"/>
      <c r="D63" s="33"/>
      <c r="E63" s="12"/>
      <c r="F63" s="34" t="str">
        <f>IF('Escenario de base '!F63="","",'Escenario de base '!F63)</f>
        <v/>
      </c>
      <c r="G63" s="34" t="str">
        <f>IF('Escenario de base '!G63="","",'Escenario de base '!G63)</f>
        <v/>
      </c>
      <c r="H63" s="34" t="str">
        <f>IF('Escenario de base '!H63="","",'Escenario de base '!H63)</f>
        <v/>
      </c>
      <c r="I63" s="31">
        <f t="shared" si="0"/>
        <v>0</v>
      </c>
      <c r="J63" s="12"/>
      <c r="K63" s="32">
        <f t="shared" si="1"/>
        <v>0</v>
      </c>
      <c r="L63" s="34" t="str">
        <f>IF('Escenario de base '!L63="","",'Escenario de base '!L63)</f>
        <v/>
      </c>
      <c r="M63" s="34" t="str">
        <f>IF('Escenario de base '!M63="","",'Escenario de base '!M63)</f>
        <v/>
      </c>
      <c r="N63" s="31">
        <f t="shared" si="2"/>
        <v>0</v>
      </c>
      <c r="O63" s="12"/>
      <c r="P63" s="32">
        <f t="shared" si="3"/>
        <v>0</v>
      </c>
      <c r="Q63" s="31">
        <f t="shared" si="4"/>
        <v>0</v>
      </c>
      <c r="R63" s="31">
        <f t="shared" si="5"/>
        <v>0</v>
      </c>
      <c r="S63" s="31">
        <f t="shared" si="6"/>
        <v>0</v>
      </c>
      <c r="T63" s="32">
        <f t="shared" si="7"/>
        <v>0</v>
      </c>
    </row>
    <row r="64" spans="1:20">
      <c r="A64" s="34" t="str">
        <f>IF('Escenario de base '!A64="","",'Escenario de base '!A64)</f>
        <v/>
      </c>
      <c r="B64" s="12" t="s">
        <v>1</v>
      </c>
      <c r="C64" s="33"/>
      <c r="D64" s="33"/>
      <c r="E64" s="12"/>
      <c r="F64" s="34" t="str">
        <f>IF('Escenario de base '!F64="","",'Escenario de base '!F64)</f>
        <v/>
      </c>
      <c r="G64" s="34" t="str">
        <f>IF('Escenario de base '!G64="","",'Escenario de base '!G64)</f>
        <v/>
      </c>
      <c r="H64" s="34" t="str">
        <f>IF('Escenario de base '!H64="","",'Escenario de base '!H64)</f>
        <v/>
      </c>
      <c r="I64" s="31">
        <f t="shared" si="0"/>
        <v>0</v>
      </c>
      <c r="J64" s="12"/>
      <c r="K64" s="32">
        <f t="shared" si="1"/>
        <v>0</v>
      </c>
      <c r="L64" s="34" t="str">
        <f>IF('Escenario de base '!L64="","",'Escenario de base '!L64)</f>
        <v/>
      </c>
      <c r="M64" s="34" t="str">
        <f>IF('Escenario de base '!M64="","",'Escenario de base '!M64)</f>
        <v/>
      </c>
      <c r="N64" s="31">
        <f t="shared" si="2"/>
        <v>0</v>
      </c>
      <c r="O64" s="12"/>
      <c r="P64" s="32">
        <f t="shared" si="3"/>
        <v>0</v>
      </c>
      <c r="Q64" s="31">
        <f t="shared" si="4"/>
        <v>0</v>
      </c>
      <c r="R64" s="31">
        <f t="shared" si="5"/>
        <v>0</v>
      </c>
      <c r="S64" s="31">
        <f t="shared" si="6"/>
        <v>0</v>
      </c>
      <c r="T64" s="32">
        <f t="shared" si="7"/>
        <v>0</v>
      </c>
    </row>
    <row r="65" spans="1:20">
      <c r="A65" s="34" t="str">
        <f>IF('Escenario de base '!A65="","",'Escenario de base '!A65)</f>
        <v/>
      </c>
      <c r="B65" s="12" t="s">
        <v>1</v>
      </c>
      <c r="C65" s="33"/>
      <c r="D65" s="33"/>
      <c r="E65" s="12"/>
      <c r="F65" s="34" t="str">
        <f>IF('Escenario de base '!F65="","",'Escenario de base '!F65)</f>
        <v/>
      </c>
      <c r="G65" s="34" t="str">
        <f>IF('Escenario de base '!G65="","",'Escenario de base '!G65)</f>
        <v/>
      </c>
      <c r="H65" s="34" t="str">
        <f>IF('Escenario de base '!H65="","",'Escenario de base '!H65)</f>
        <v/>
      </c>
      <c r="I65" s="31">
        <f t="shared" si="0"/>
        <v>0</v>
      </c>
      <c r="J65" s="12"/>
      <c r="K65" s="32">
        <f t="shared" si="1"/>
        <v>0</v>
      </c>
      <c r="L65" s="34" t="str">
        <f>IF('Escenario de base '!L65="","",'Escenario de base '!L65)</f>
        <v/>
      </c>
      <c r="M65" s="34" t="str">
        <f>IF('Escenario de base '!M65="","",'Escenario de base '!M65)</f>
        <v/>
      </c>
      <c r="N65" s="31">
        <f t="shared" si="2"/>
        <v>0</v>
      </c>
      <c r="O65" s="12"/>
      <c r="P65" s="32">
        <f t="shared" si="3"/>
        <v>0</v>
      </c>
      <c r="Q65" s="31">
        <f t="shared" si="4"/>
        <v>0</v>
      </c>
      <c r="R65" s="31">
        <f t="shared" si="5"/>
        <v>0</v>
      </c>
      <c r="S65" s="31">
        <f t="shared" si="6"/>
        <v>0</v>
      </c>
      <c r="T65" s="32">
        <f t="shared" si="7"/>
        <v>0</v>
      </c>
    </row>
    <row r="66" spans="1:20">
      <c r="A66" s="34" t="str">
        <f>IF('Escenario de base '!A66="","",'Escenario de base '!A66)</f>
        <v/>
      </c>
      <c r="B66" s="12" t="s">
        <v>1</v>
      </c>
      <c r="C66" s="33"/>
      <c r="D66" s="33"/>
      <c r="E66" s="12"/>
      <c r="F66" s="34" t="str">
        <f>IF('Escenario de base '!F66="","",'Escenario de base '!F66)</f>
        <v/>
      </c>
      <c r="G66" s="34" t="str">
        <f>IF('Escenario de base '!G66="","",'Escenario de base '!G66)</f>
        <v/>
      </c>
      <c r="H66" s="34" t="str">
        <f>IF('Escenario de base '!H66="","",'Escenario de base '!H66)</f>
        <v/>
      </c>
      <c r="I66" s="31">
        <f t="shared" si="0"/>
        <v>0</v>
      </c>
      <c r="J66" s="12"/>
      <c r="K66" s="32">
        <f t="shared" si="1"/>
        <v>0</v>
      </c>
      <c r="L66" s="34" t="str">
        <f>IF('Escenario de base '!L66="","",'Escenario de base '!L66)</f>
        <v/>
      </c>
      <c r="M66" s="34" t="str">
        <f>IF('Escenario de base '!M66="","",'Escenario de base '!M66)</f>
        <v/>
      </c>
      <c r="N66" s="31">
        <f t="shared" si="2"/>
        <v>0</v>
      </c>
      <c r="O66" s="12"/>
      <c r="P66" s="32">
        <f t="shared" si="3"/>
        <v>0</v>
      </c>
      <c r="Q66" s="31">
        <f t="shared" si="4"/>
        <v>0</v>
      </c>
      <c r="R66" s="31">
        <f t="shared" si="5"/>
        <v>0</v>
      </c>
      <c r="S66" s="31">
        <f t="shared" si="6"/>
        <v>0</v>
      </c>
      <c r="T66" s="32">
        <f t="shared" si="7"/>
        <v>0</v>
      </c>
    </row>
    <row r="67" spans="1:20">
      <c r="A67" s="34" t="str">
        <f>IF('Escenario de base '!A67="","",'Escenario de base '!A67)</f>
        <v/>
      </c>
      <c r="B67" s="12" t="s">
        <v>1</v>
      </c>
      <c r="C67" s="33"/>
      <c r="D67" s="33"/>
      <c r="E67" s="12"/>
      <c r="F67" s="34" t="str">
        <f>IF('Escenario de base '!F67="","",'Escenario de base '!F67)</f>
        <v/>
      </c>
      <c r="G67" s="34" t="str">
        <f>IF('Escenario de base '!G67="","",'Escenario de base '!G67)</f>
        <v/>
      </c>
      <c r="H67" s="34" t="str">
        <f>IF('Escenario de base '!H67="","",'Escenario de base '!H67)</f>
        <v/>
      </c>
      <c r="I67" s="31">
        <f t="shared" si="0"/>
        <v>0</v>
      </c>
      <c r="J67" s="12"/>
      <c r="K67" s="32">
        <f t="shared" si="1"/>
        <v>0</v>
      </c>
      <c r="L67" s="34" t="str">
        <f>IF('Escenario de base '!L67="","",'Escenario de base '!L67)</f>
        <v/>
      </c>
      <c r="M67" s="34" t="str">
        <f>IF('Escenario de base '!M67="","",'Escenario de base '!M67)</f>
        <v/>
      </c>
      <c r="N67" s="31">
        <f t="shared" si="2"/>
        <v>0</v>
      </c>
      <c r="O67" s="12"/>
      <c r="P67" s="32">
        <f t="shared" si="3"/>
        <v>0</v>
      </c>
      <c r="Q67" s="31">
        <f t="shared" si="4"/>
        <v>0</v>
      </c>
      <c r="R67" s="31">
        <f t="shared" si="5"/>
        <v>0</v>
      </c>
      <c r="S67" s="31">
        <f t="shared" si="6"/>
        <v>0</v>
      </c>
      <c r="T67" s="32">
        <f t="shared" si="7"/>
        <v>0</v>
      </c>
    </row>
    <row r="68" spans="1:20">
      <c r="A68" s="34" t="str">
        <f>IF('Escenario de base '!A68="","",'Escenario de base '!A68)</f>
        <v/>
      </c>
      <c r="B68" s="12" t="s">
        <v>1</v>
      </c>
      <c r="C68" s="33"/>
      <c r="D68" s="33"/>
      <c r="E68" s="12"/>
      <c r="F68" s="34" t="str">
        <f>IF('Escenario de base '!F68="","",'Escenario de base '!F68)</f>
        <v/>
      </c>
      <c r="G68" s="34" t="str">
        <f>IF('Escenario de base '!G68="","",'Escenario de base '!G68)</f>
        <v/>
      </c>
      <c r="H68" s="34" t="str">
        <f>IF('Escenario de base '!H68="","",'Escenario de base '!H68)</f>
        <v/>
      </c>
      <c r="I68" s="31">
        <f t="shared" si="0"/>
        <v>0</v>
      </c>
      <c r="J68" s="12"/>
      <c r="K68" s="32">
        <f t="shared" si="1"/>
        <v>0</v>
      </c>
      <c r="L68" s="34" t="str">
        <f>IF('Escenario de base '!L68="","",'Escenario de base '!L68)</f>
        <v/>
      </c>
      <c r="M68" s="34" t="str">
        <f>IF('Escenario de base '!M68="","",'Escenario de base '!M68)</f>
        <v/>
      </c>
      <c r="N68" s="31">
        <f t="shared" si="2"/>
        <v>0</v>
      </c>
      <c r="O68" s="12"/>
      <c r="P68" s="32">
        <f t="shared" si="3"/>
        <v>0</v>
      </c>
      <c r="Q68" s="31">
        <f t="shared" si="4"/>
        <v>0</v>
      </c>
      <c r="R68" s="31">
        <f t="shared" si="5"/>
        <v>0</v>
      </c>
      <c r="S68" s="31">
        <f t="shared" si="6"/>
        <v>0</v>
      </c>
      <c r="T68" s="32">
        <f t="shared" si="7"/>
        <v>0</v>
      </c>
    </row>
    <row r="69" spans="1:20">
      <c r="A69" s="34" t="str">
        <f>IF('Escenario de base '!A69="","",'Escenario de base '!A69)</f>
        <v/>
      </c>
      <c r="B69" s="12" t="s">
        <v>1</v>
      </c>
      <c r="C69" s="33"/>
      <c r="D69" s="33"/>
      <c r="E69" s="12"/>
      <c r="F69" s="34" t="str">
        <f>IF('Escenario de base '!F69="","",'Escenario de base '!F69)</f>
        <v/>
      </c>
      <c r="G69" s="34" t="str">
        <f>IF('Escenario de base '!G69="","",'Escenario de base '!G69)</f>
        <v/>
      </c>
      <c r="H69" s="34" t="str">
        <f>IF('Escenario de base '!H69="","",'Escenario de base '!H69)</f>
        <v/>
      </c>
      <c r="I69" s="31">
        <f t="shared" si="0"/>
        <v>0</v>
      </c>
      <c r="J69" s="12"/>
      <c r="K69" s="32">
        <f t="shared" si="1"/>
        <v>0</v>
      </c>
      <c r="L69" s="34" t="str">
        <f>IF('Escenario de base '!L69="","",'Escenario de base '!L69)</f>
        <v/>
      </c>
      <c r="M69" s="34" t="str">
        <f>IF('Escenario de base '!M69="","",'Escenario de base '!M69)</f>
        <v/>
      </c>
      <c r="N69" s="31">
        <f t="shared" si="2"/>
        <v>0</v>
      </c>
      <c r="O69" s="12"/>
      <c r="P69" s="32">
        <f t="shared" si="3"/>
        <v>0</v>
      </c>
      <c r="Q69" s="31">
        <f t="shared" si="4"/>
        <v>0</v>
      </c>
      <c r="R69" s="31">
        <f t="shared" si="5"/>
        <v>0</v>
      </c>
      <c r="S69" s="31">
        <f t="shared" si="6"/>
        <v>0</v>
      </c>
      <c r="T69" s="32">
        <f t="shared" si="7"/>
        <v>0</v>
      </c>
    </row>
    <row r="70" spans="1:20">
      <c r="A70" s="34" t="str">
        <f>IF('Escenario de base '!A70="","",'Escenario de base '!A70)</f>
        <v/>
      </c>
      <c r="B70" s="12" t="s">
        <v>1</v>
      </c>
      <c r="C70" s="33"/>
      <c r="D70" s="33"/>
      <c r="E70" s="12"/>
      <c r="F70" s="34" t="str">
        <f>IF('Escenario de base '!F70="","",'Escenario de base '!F70)</f>
        <v/>
      </c>
      <c r="G70" s="34" t="str">
        <f>IF('Escenario de base '!G70="","",'Escenario de base '!G70)</f>
        <v/>
      </c>
      <c r="H70" s="34" t="str">
        <f>IF('Escenario de base '!H70="","",'Escenario de base '!H70)</f>
        <v/>
      </c>
      <c r="I70" s="31">
        <f t="shared" ref="I70:I99" si="8">IF(ISERROR(G70*H70),0,G70*H70)</f>
        <v>0</v>
      </c>
      <c r="J70" s="12"/>
      <c r="K70" s="32">
        <f t="shared" ref="K70:K99" si="9">(J70-J70*($E70/(39.77*0.88))/(($E70/(39.77*0.88))+((1-$E70)/(43.2*0.83))))*2.6</f>
        <v>0</v>
      </c>
      <c r="L70" s="34" t="str">
        <f>IF('Escenario de base '!L70="","",'Escenario de base '!L70)</f>
        <v/>
      </c>
      <c r="M70" s="34" t="str">
        <f>IF('Escenario de base '!M70="","",'Escenario de base '!M70)</f>
        <v/>
      </c>
      <c r="N70" s="31">
        <f t="shared" ref="N70:N99" si="10">IF(ISERROR(L70*M70),0,(L70*M70))</f>
        <v>0</v>
      </c>
      <c r="O70" s="12"/>
      <c r="P70" s="32">
        <f t="shared" ref="P70:P99" si="11">(O70-O70*($E70/(39.77*0.88))/(($E70/(39.77*0.88))+((1-$E70)/(43.2*0.83))))*2.6</f>
        <v>0</v>
      </c>
      <c r="Q70" s="31">
        <f t="shared" ref="Q70:Q99" si="12">IF(ISERROR((G70+L70)*F70),0,(G70+L70)*F70)</f>
        <v>0</v>
      </c>
      <c r="R70" s="31">
        <f t="shared" ref="R70:R99" si="13">IF(ISERROR((H70+M70)*F70),0,(H70+M70)*F70)</f>
        <v>0</v>
      </c>
      <c r="S70" s="31">
        <f t="shared" ref="S70:S99" si="14">IF(ISERROR((I70+N70)*F70),0,(I70+N70)*F70)</f>
        <v>0</v>
      </c>
      <c r="T70" s="32">
        <f t="shared" ref="T70:T99" si="15">IF(ISERROR(F70*(K70+P70)/1000),0,F70*(K70+P70)/1000)</f>
        <v>0</v>
      </c>
    </row>
    <row r="71" spans="1:20">
      <c r="A71" s="34" t="str">
        <f>IF('Escenario de base '!A71="","",'Escenario de base '!A71)</f>
        <v/>
      </c>
      <c r="B71" s="12" t="s">
        <v>1</v>
      </c>
      <c r="C71" s="33"/>
      <c r="D71" s="33"/>
      <c r="E71" s="12"/>
      <c r="F71" s="34" t="str">
        <f>IF('Escenario de base '!F71="","",'Escenario de base '!F71)</f>
        <v/>
      </c>
      <c r="G71" s="34" t="str">
        <f>IF('Escenario de base '!G71="","",'Escenario de base '!G71)</f>
        <v/>
      </c>
      <c r="H71" s="34" t="str">
        <f>IF('Escenario de base '!H71="","",'Escenario de base '!H71)</f>
        <v/>
      </c>
      <c r="I71" s="31">
        <f t="shared" si="8"/>
        <v>0</v>
      </c>
      <c r="J71" s="12"/>
      <c r="K71" s="32">
        <f t="shared" si="9"/>
        <v>0</v>
      </c>
      <c r="L71" s="34" t="str">
        <f>IF('Escenario de base '!L71="","",'Escenario de base '!L71)</f>
        <v/>
      </c>
      <c r="M71" s="34" t="str">
        <f>IF('Escenario de base '!M71="","",'Escenario de base '!M71)</f>
        <v/>
      </c>
      <c r="N71" s="31">
        <f t="shared" si="10"/>
        <v>0</v>
      </c>
      <c r="O71" s="12"/>
      <c r="P71" s="32">
        <f t="shared" si="11"/>
        <v>0</v>
      </c>
      <c r="Q71" s="31">
        <f t="shared" si="12"/>
        <v>0</v>
      </c>
      <c r="R71" s="31">
        <f t="shared" si="13"/>
        <v>0</v>
      </c>
      <c r="S71" s="31">
        <f t="shared" si="14"/>
        <v>0</v>
      </c>
      <c r="T71" s="32">
        <f t="shared" si="15"/>
        <v>0</v>
      </c>
    </row>
    <row r="72" spans="1:20">
      <c r="A72" s="34" t="str">
        <f>IF('Escenario de base '!A72="","",'Escenario de base '!A72)</f>
        <v/>
      </c>
      <c r="B72" s="12" t="s">
        <v>1</v>
      </c>
      <c r="C72" s="33"/>
      <c r="D72" s="33"/>
      <c r="E72" s="12"/>
      <c r="F72" s="34" t="str">
        <f>IF('Escenario de base '!F72="","",'Escenario de base '!F72)</f>
        <v/>
      </c>
      <c r="G72" s="34" t="str">
        <f>IF('Escenario de base '!G72="","",'Escenario de base '!G72)</f>
        <v/>
      </c>
      <c r="H72" s="34" t="str">
        <f>IF('Escenario de base '!H72="","",'Escenario de base '!H72)</f>
        <v/>
      </c>
      <c r="I72" s="31">
        <f t="shared" si="8"/>
        <v>0</v>
      </c>
      <c r="J72" s="12"/>
      <c r="K72" s="32">
        <f t="shared" si="9"/>
        <v>0</v>
      </c>
      <c r="L72" s="34" t="str">
        <f>IF('Escenario de base '!L72="","",'Escenario de base '!L72)</f>
        <v/>
      </c>
      <c r="M72" s="34" t="str">
        <f>IF('Escenario de base '!M72="","",'Escenario de base '!M72)</f>
        <v/>
      </c>
      <c r="N72" s="31">
        <f t="shared" si="10"/>
        <v>0</v>
      </c>
      <c r="O72" s="12"/>
      <c r="P72" s="32">
        <f t="shared" si="11"/>
        <v>0</v>
      </c>
      <c r="Q72" s="31">
        <f t="shared" si="12"/>
        <v>0</v>
      </c>
      <c r="R72" s="31">
        <f t="shared" si="13"/>
        <v>0</v>
      </c>
      <c r="S72" s="31">
        <f t="shared" si="14"/>
        <v>0</v>
      </c>
      <c r="T72" s="32">
        <f t="shared" si="15"/>
        <v>0</v>
      </c>
    </row>
    <row r="73" spans="1:20">
      <c r="A73" s="34" t="str">
        <f>IF('Escenario de base '!A73="","",'Escenario de base '!A73)</f>
        <v/>
      </c>
      <c r="B73" s="12" t="s">
        <v>1</v>
      </c>
      <c r="C73" s="33"/>
      <c r="D73" s="33"/>
      <c r="E73" s="12"/>
      <c r="F73" s="34" t="str">
        <f>IF('Escenario de base '!F73="","",'Escenario de base '!F73)</f>
        <v/>
      </c>
      <c r="G73" s="34" t="str">
        <f>IF('Escenario de base '!G73="","",'Escenario de base '!G73)</f>
        <v/>
      </c>
      <c r="H73" s="34" t="str">
        <f>IF('Escenario de base '!H73="","",'Escenario de base '!H73)</f>
        <v/>
      </c>
      <c r="I73" s="31">
        <f t="shared" si="8"/>
        <v>0</v>
      </c>
      <c r="J73" s="12"/>
      <c r="K73" s="32">
        <f t="shared" si="9"/>
        <v>0</v>
      </c>
      <c r="L73" s="34" t="str">
        <f>IF('Escenario de base '!L73="","",'Escenario de base '!L73)</f>
        <v/>
      </c>
      <c r="M73" s="34" t="str">
        <f>IF('Escenario de base '!M73="","",'Escenario de base '!M73)</f>
        <v/>
      </c>
      <c r="N73" s="31">
        <f t="shared" si="10"/>
        <v>0</v>
      </c>
      <c r="O73" s="12"/>
      <c r="P73" s="32">
        <f t="shared" si="11"/>
        <v>0</v>
      </c>
      <c r="Q73" s="31">
        <f t="shared" si="12"/>
        <v>0</v>
      </c>
      <c r="R73" s="31">
        <f t="shared" si="13"/>
        <v>0</v>
      </c>
      <c r="S73" s="31">
        <f t="shared" si="14"/>
        <v>0</v>
      </c>
      <c r="T73" s="32">
        <f t="shared" si="15"/>
        <v>0</v>
      </c>
    </row>
    <row r="74" spans="1:20">
      <c r="A74" s="34" t="str">
        <f>IF('Escenario de base '!A74="","",'Escenario de base '!A74)</f>
        <v/>
      </c>
      <c r="B74" s="12" t="s">
        <v>1</v>
      </c>
      <c r="C74" s="33"/>
      <c r="D74" s="33"/>
      <c r="E74" s="12"/>
      <c r="F74" s="34" t="str">
        <f>IF('Escenario de base '!F74="","",'Escenario de base '!F74)</f>
        <v/>
      </c>
      <c r="G74" s="34" t="str">
        <f>IF('Escenario de base '!G74="","",'Escenario de base '!G74)</f>
        <v/>
      </c>
      <c r="H74" s="34" t="str">
        <f>IF('Escenario de base '!H74="","",'Escenario de base '!H74)</f>
        <v/>
      </c>
      <c r="I74" s="31">
        <f t="shared" si="8"/>
        <v>0</v>
      </c>
      <c r="J74" s="12"/>
      <c r="K74" s="32">
        <f t="shared" si="9"/>
        <v>0</v>
      </c>
      <c r="L74" s="34" t="str">
        <f>IF('Escenario de base '!L74="","",'Escenario de base '!L74)</f>
        <v/>
      </c>
      <c r="M74" s="34" t="str">
        <f>IF('Escenario de base '!M74="","",'Escenario de base '!M74)</f>
        <v/>
      </c>
      <c r="N74" s="31">
        <f t="shared" si="10"/>
        <v>0</v>
      </c>
      <c r="O74" s="12"/>
      <c r="P74" s="32">
        <f t="shared" si="11"/>
        <v>0</v>
      </c>
      <c r="Q74" s="31">
        <f t="shared" si="12"/>
        <v>0</v>
      </c>
      <c r="R74" s="31">
        <f t="shared" si="13"/>
        <v>0</v>
      </c>
      <c r="S74" s="31">
        <f t="shared" si="14"/>
        <v>0</v>
      </c>
      <c r="T74" s="32">
        <f t="shared" si="15"/>
        <v>0</v>
      </c>
    </row>
    <row r="75" spans="1:20">
      <c r="A75" s="34" t="str">
        <f>IF('Escenario de base '!A75="","",'Escenario de base '!A75)</f>
        <v/>
      </c>
      <c r="B75" s="12" t="s">
        <v>1</v>
      </c>
      <c r="C75" s="33"/>
      <c r="D75" s="33"/>
      <c r="E75" s="12"/>
      <c r="F75" s="34" t="str">
        <f>IF('Escenario de base '!F75="","",'Escenario de base '!F75)</f>
        <v/>
      </c>
      <c r="G75" s="34" t="str">
        <f>IF('Escenario de base '!G75="","",'Escenario de base '!G75)</f>
        <v/>
      </c>
      <c r="H75" s="34" t="str">
        <f>IF('Escenario de base '!H75="","",'Escenario de base '!H75)</f>
        <v/>
      </c>
      <c r="I75" s="31">
        <f t="shared" si="8"/>
        <v>0</v>
      </c>
      <c r="J75" s="12"/>
      <c r="K75" s="32">
        <f t="shared" si="9"/>
        <v>0</v>
      </c>
      <c r="L75" s="34" t="str">
        <f>IF('Escenario de base '!L75="","",'Escenario de base '!L75)</f>
        <v/>
      </c>
      <c r="M75" s="34" t="str">
        <f>IF('Escenario de base '!M75="","",'Escenario de base '!M75)</f>
        <v/>
      </c>
      <c r="N75" s="31">
        <f t="shared" si="10"/>
        <v>0</v>
      </c>
      <c r="O75" s="12"/>
      <c r="P75" s="32">
        <f t="shared" si="11"/>
        <v>0</v>
      </c>
      <c r="Q75" s="31">
        <f t="shared" si="12"/>
        <v>0</v>
      </c>
      <c r="R75" s="31">
        <f t="shared" si="13"/>
        <v>0</v>
      </c>
      <c r="S75" s="31">
        <f t="shared" si="14"/>
        <v>0</v>
      </c>
      <c r="T75" s="32">
        <f t="shared" si="15"/>
        <v>0</v>
      </c>
    </row>
    <row r="76" spans="1:20">
      <c r="A76" s="34" t="str">
        <f>IF('Escenario de base '!A76="","",'Escenario de base '!A76)</f>
        <v/>
      </c>
      <c r="B76" s="12" t="s">
        <v>1</v>
      </c>
      <c r="C76" s="33"/>
      <c r="D76" s="33"/>
      <c r="E76" s="12"/>
      <c r="F76" s="34" t="str">
        <f>IF('Escenario de base '!F76="","",'Escenario de base '!F76)</f>
        <v/>
      </c>
      <c r="G76" s="34" t="str">
        <f>IF('Escenario de base '!G76="","",'Escenario de base '!G76)</f>
        <v/>
      </c>
      <c r="H76" s="34" t="str">
        <f>IF('Escenario de base '!H76="","",'Escenario de base '!H76)</f>
        <v/>
      </c>
      <c r="I76" s="31">
        <f t="shared" si="8"/>
        <v>0</v>
      </c>
      <c r="J76" s="12"/>
      <c r="K76" s="32">
        <f t="shared" si="9"/>
        <v>0</v>
      </c>
      <c r="L76" s="34" t="str">
        <f>IF('Escenario de base '!L76="","",'Escenario de base '!L76)</f>
        <v/>
      </c>
      <c r="M76" s="34" t="str">
        <f>IF('Escenario de base '!M76="","",'Escenario de base '!M76)</f>
        <v/>
      </c>
      <c r="N76" s="31">
        <f t="shared" si="10"/>
        <v>0</v>
      </c>
      <c r="O76" s="12"/>
      <c r="P76" s="32">
        <f t="shared" si="11"/>
        <v>0</v>
      </c>
      <c r="Q76" s="31">
        <f t="shared" si="12"/>
        <v>0</v>
      </c>
      <c r="R76" s="31">
        <f t="shared" si="13"/>
        <v>0</v>
      </c>
      <c r="S76" s="31">
        <f t="shared" si="14"/>
        <v>0</v>
      </c>
      <c r="T76" s="32">
        <f t="shared" si="15"/>
        <v>0</v>
      </c>
    </row>
    <row r="77" spans="1:20">
      <c r="A77" s="34" t="str">
        <f>IF('Escenario de base '!A77="","",'Escenario de base '!A77)</f>
        <v/>
      </c>
      <c r="B77" s="12" t="s">
        <v>1</v>
      </c>
      <c r="C77" s="33"/>
      <c r="D77" s="33"/>
      <c r="E77" s="12"/>
      <c r="F77" s="34" t="str">
        <f>IF('Escenario de base '!F77="","",'Escenario de base '!F77)</f>
        <v/>
      </c>
      <c r="G77" s="34" t="str">
        <f>IF('Escenario de base '!G77="","",'Escenario de base '!G77)</f>
        <v/>
      </c>
      <c r="H77" s="34" t="str">
        <f>IF('Escenario de base '!H77="","",'Escenario de base '!H77)</f>
        <v/>
      </c>
      <c r="I77" s="31">
        <f t="shared" si="8"/>
        <v>0</v>
      </c>
      <c r="J77" s="12"/>
      <c r="K77" s="32">
        <f t="shared" si="9"/>
        <v>0</v>
      </c>
      <c r="L77" s="34" t="str">
        <f>IF('Escenario de base '!L77="","",'Escenario de base '!L77)</f>
        <v/>
      </c>
      <c r="M77" s="34" t="str">
        <f>IF('Escenario de base '!M77="","",'Escenario de base '!M77)</f>
        <v/>
      </c>
      <c r="N77" s="31">
        <f t="shared" si="10"/>
        <v>0</v>
      </c>
      <c r="O77" s="12"/>
      <c r="P77" s="32">
        <f t="shared" si="11"/>
        <v>0</v>
      </c>
      <c r="Q77" s="31">
        <f t="shared" si="12"/>
        <v>0</v>
      </c>
      <c r="R77" s="31">
        <f t="shared" si="13"/>
        <v>0</v>
      </c>
      <c r="S77" s="31">
        <f t="shared" si="14"/>
        <v>0</v>
      </c>
      <c r="T77" s="32">
        <f t="shared" si="15"/>
        <v>0</v>
      </c>
    </row>
    <row r="78" spans="1:20">
      <c r="A78" s="34" t="str">
        <f>IF('Escenario de base '!A78="","",'Escenario de base '!A78)</f>
        <v/>
      </c>
      <c r="B78" s="12" t="s">
        <v>1</v>
      </c>
      <c r="C78" s="33"/>
      <c r="D78" s="33"/>
      <c r="E78" s="12"/>
      <c r="F78" s="34" t="str">
        <f>IF('Escenario de base '!F78="","",'Escenario de base '!F78)</f>
        <v/>
      </c>
      <c r="G78" s="34" t="str">
        <f>IF('Escenario de base '!G78="","",'Escenario de base '!G78)</f>
        <v/>
      </c>
      <c r="H78" s="34" t="str">
        <f>IF('Escenario de base '!H78="","",'Escenario de base '!H78)</f>
        <v/>
      </c>
      <c r="I78" s="31">
        <f t="shared" si="8"/>
        <v>0</v>
      </c>
      <c r="J78" s="12"/>
      <c r="K78" s="32">
        <f t="shared" si="9"/>
        <v>0</v>
      </c>
      <c r="L78" s="34" t="str">
        <f>IF('Escenario de base '!L78="","",'Escenario de base '!L78)</f>
        <v/>
      </c>
      <c r="M78" s="34" t="str">
        <f>IF('Escenario de base '!M78="","",'Escenario de base '!M78)</f>
        <v/>
      </c>
      <c r="N78" s="31">
        <f t="shared" si="10"/>
        <v>0</v>
      </c>
      <c r="O78" s="12"/>
      <c r="P78" s="32">
        <f t="shared" si="11"/>
        <v>0</v>
      </c>
      <c r="Q78" s="31">
        <f t="shared" si="12"/>
        <v>0</v>
      </c>
      <c r="R78" s="31">
        <f t="shared" si="13"/>
        <v>0</v>
      </c>
      <c r="S78" s="31">
        <f t="shared" si="14"/>
        <v>0</v>
      </c>
      <c r="T78" s="32">
        <f t="shared" si="15"/>
        <v>0</v>
      </c>
    </row>
    <row r="79" spans="1:20">
      <c r="A79" s="34" t="str">
        <f>IF('Escenario de base '!A79="","",'Escenario de base '!A79)</f>
        <v/>
      </c>
      <c r="B79" s="12" t="s">
        <v>1</v>
      </c>
      <c r="C79" s="33"/>
      <c r="D79" s="33"/>
      <c r="E79" s="12"/>
      <c r="F79" s="34" t="str">
        <f>IF('Escenario de base '!F79="","",'Escenario de base '!F79)</f>
        <v/>
      </c>
      <c r="G79" s="34" t="str">
        <f>IF('Escenario de base '!G79="","",'Escenario de base '!G79)</f>
        <v/>
      </c>
      <c r="H79" s="34" t="str">
        <f>IF('Escenario de base '!H79="","",'Escenario de base '!H79)</f>
        <v/>
      </c>
      <c r="I79" s="31">
        <f t="shared" si="8"/>
        <v>0</v>
      </c>
      <c r="J79" s="12"/>
      <c r="K79" s="32">
        <f t="shared" si="9"/>
        <v>0</v>
      </c>
      <c r="L79" s="34" t="str">
        <f>IF('Escenario de base '!L79="","",'Escenario de base '!L79)</f>
        <v/>
      </c>
      <c r="M79" s="34" t="str">
        <f>IF('Escenario de base '!M79="","",'Escenario de base '!M79)</f>
        <v/>
      </c>
      <c r="N79" s="31">
        <f t="shared" si="10"/>
        <v>0</v>
      </c>
      <c r="O79" s="12"/>
      <c r="P79" s="32">
        <f t="shared" si="11"/>
        <v>0</v>
      </c>
      <c r="Q79" s="31">
        <f t="shared" si="12"/>
        <v>0</v>
      </c>
      <c r="R79" s="31">
        <f t="shared" si="13"/>
        <v>0</v>
      </c>
      <c r="S79" s="31">
        <f t="shared" si="14"/>
        <v>0</v>
      </c>
      <c r="T79" s="32">
        <f t="shared" si="15"/>
        <v>0</v>
      </c>
    </row>
    <row r="80" spans="1:20">
      <c r="A80" s="34" t="str">
        <f>IF('Escenario de base '!A80="","",'Escenario de base '!A80)</f>
        <v/>
      </c>
      <c r="B80" s="12" t="s">
        <v>1</v>
      </c>
      <c r="C80" s="33"/>
      <c r="D80" s="33"/>
      <c r="E80" s="12"/>
      <c r="F80" s="34" t="str">
        <f>IF('Escenario de base '!F80="","",'Escenario de base '!F80)</f>
        <v/>
      </c>
      <c r="G80" s="34" t="str">
        <f>IF('Escenario de base '!G80="","",'Escenario de base '!G80)</f>
        <v/>
      </c>
      <c r="H80" s="34" t="str">
        <f>IF('Escenario de base '!H80="","",'Escenario de base '!H80)</f>
        <v/>
      </c>
      <c r="I80" s="31">
        <f t="shared" si="8"/>
        <v>0</v>
      </c>
      <c r="J80" s="12"/>
      <c r="K80" s="32">
        <f t="shared" si="9"/>
        <v>0</v>
      </c>
      <c r="L80" s="34" t="str">
        <f>IF('Escenario de base '!L80="","",'Escenario de base '!L80)</f>
        <v/>
      </c>
      <c r="M80" s="34" t="str">
        <f>IF('Escenario de base '!M80="","",'Escenario de base '!M80)</f>
        <v/>
      </c>
      <c r="N80" s="31">
        <f t="shared" si="10"/>
        <v>0</v>
      </c>
      <c r="O80" s="12"/>
      <c r="P80" s="32">
        <f t="shared" si="11"/>
        <v>0</v>
      </c>
      <c r="Q80" s="31">
        <f t="shared" si="12"/>
        <v>0</v>
      </c>
      <c r="R80" s="31">
        <f t="shared" si="13"/>
        <v>0</v>
      </c>
      <c r="S80" s="31">
        <f t="shared" si="14"/>
        <v>0</v>
      </c>
      <c r="T80" s="32">
        <f t="shared" si="15"/>
        <v>0</v>
      </c>
    </row>
    <row r="81" spans="1:20">
      <c r="A81" s="34" t="str">
        <f>IF('Escenario de base '!A81="","",'Escenario de base '!A81)</f>
        <v/>
      </c>
      <c r="B81" s="12" t="s">
        <v>1</v>
      </c>
      <c r="C81" s="33"/>
      <c r="D81" s="33"/>
      <c r="E81" s="12"/>
      <c r="F81" s="34" t="str">
        <f>IF('Escenario de base '!F81="","",'Escenario de base '!F81)</f>
        <v/>
      </c>
      <c r="G81" s="34" t="str">
        <f>IF('Escenario de base '!G81="","",'Escenario de base '!G81)</f>
        <v/>
      </c>
      <c r="H81" s="34" t="str">
        <f>IF('Escenario de base '!H81="","",'Escenario de base '!H81)</f>
        <v/>
      </c>
      <c r="I81" s="31">
        <f t="shared" si="8"/>
        <v>0</v>
      </c>
      <c r="J81" s="12"/>
      <c r="K81" s="32">
        <f t="shared" si="9"/>
        <v>0</v>
      </c>
      <c r="L81" s="34" t="str">
        <f>IF('Escenario de base '!L81="","",'Escenario de base '!L81)</f>
        <v/>
      </c>
      <c r="M81" s="34" t="str">
        <f>IF('Escenario de base '!M81="","",'Escenario de base '!M81)</f>
        <v/>
      </c>
      <c r="N81" s="31">
        <f t="shared" si="10"/>
        <v>0</v>
      </c>
      <c r="O81" s="12"/>
      <c r="P81" s="32">
        <f t="shared" si="11"/>
        <v>0</v>
      </c>
      <c r="Q81" s="31">
        <f t="shared" si="12"/>
        <v>0</v>
      </c>
      <c r="R81" s="31">
        <f t="shared" si="13"/>
        <v>0</v>
      </c>
      <c r="S81" s="31">
        <f t="shared" si="14"/>
        <v>0</v>
      </c>
      <c r="T81" s="32">
        <f t="shared" si="15"/>
        <v>0</v>
      </c>
    </row>
    <row r="82" spans="1:20">
      <c r="A82" s="34" t="str">
        <f>IF('Escenario de base '!A82="","",'Escenario de base '!A82)</f>
        <v/>
      </c>
      <c r="B82" s="12" t="s">
        <v>1</v>
      </c>
      <c r="C82" s="33"/>
      <c r="D82" s="33"/>
      <c r="E82" s="12"/>
      <c r="F82" s="34" t="str">
        <f>IF('Escenario de base '!F82="","",'Escenario de base '!F82)</f>
        <v/>
      </c>
      <c r="G82" s="34" t="str">
        <f>IF('Escenario de base '!G82="","",'Escenario de base '!G82)</f>
        <v/>
      </c>
      <c r="H82" s="34" t="str">
        <f>IF('Escenario de base '!H82="","",'Escenario de base '!H82)</f>
        <v/>
      </c>
      <c r="I82" s="31">
        <f t="shared" si="8"/>
        <v>0</v>
      </c>
      <c r="J82" s="12"/>
      <c r="K82" s="32">
        <f t="shared" si="9"/>
        <v>0</v>
      </c>
      <c r="L82" s="34" t="str">
        <f>IF('Escenario de base '!L82="","",'Escenario de base '!L82)</f>
        <v/>
      </c>
      <c r="M82" s="34" t="str">
        <f>IF('Escenario de base '!M82="","",'Escenario de base '!M82)</f>
        <v/>
      </c>
      <c r="N82" s="31">
        <f t="shared" si="10"/>
        <v>0</v>
      </c>
      <c r="O82" s="12"/>
      <c r="P82" s="32">
        <f t="shared" si="11"/>
        <v>0</v>
      </c>
      <c r="Q82" s="31">
        <f t="shared" si="12"/>
        <v>0</v>
      </c>
      <c r="R82" s="31">
        <f t="shared" si="13"/>
        <v>0</v>
      </c>
      <c r="S82" s="31">
        <f t="shared" si="14"/>
        <v>0</v>
      </c>
      <c r="T82" s="32">
        <f t="shared" si="15"/>
        <v>0</v>
      </c>
    </row>
    <row r="83" spans="1:20">
      <c r="A83" s="34" t="str">
        <f>IF('Escenario de base '!A83="","",'Escenario de base '!A83)</f>
        <v/>
      </c>
      <c r="B83" s="12" t="s">
        <v>1</v>
      </c>
      <c r="C83" s="33"/>
      <c r="D83" s="33"/>
      <c r="E83" s="12"/>
      <c r="F83" s="34" t="str">
        <f>IF('Escenario de base '!F83="","",'Escenario de base '!F83)</f>
        <v/>
      </c>
      <c r="G83" s="34" t="str">
        <f>IF('Escenario de base '!G83="","",'Escenario de base '!G83)</f>
        <v/>
      </c>
      <c r="H83" s="34" t="str">
        <f>IF('Escenario de base '!H83="","",'Escenario de base '!H83)</f>
        <v/>
      </c>
      <c r="I83" s="31">
        <f t="shared" si="8"/>
        <v>0</v>
      </c>
      <c r="J83" s="12"/>
      <c r="K83" s="32">
        <f t="shared" si="9"/>
        <v>0</v>
      </c>
      <c r="L83" s="34" t="str">
        <f>IF('Escenario de base '!L83="","",'Escenario de base '!L83)</f>
        <v/>
      </c>
      <c r="M83" s="34" t="str">
        <f>IF('Escenario de base '!M83="","",'Escenario de base '!M83)</f>
        <v/>
      </c>
      <c r="N83" s="31">
        <f t="shared" si="10"/>
        <v>0</v>
      </c>
      <c r="O83" s="12"/>
      <c r="P83" s="32">
        <f t="shared" si="11"/>
        <v>0</v>
      </c>
      <c r="Q83" s="31">
        <f t="shared" si="12"/>
        <v>0</v>
      </c>
      <c r="R83" s="31">
        <f t="shared" si="13"/>
        <v>0</v>
      </c>
      <c r="S83" s="31">
        <f t="shared" si="14"/>
        <v>0</v>
      </c>
      <c r="T83" s="32">
        <f t="shared" si="15"/>
        <v>0</v>
      </c>
    </row>
    <row r="84" spans="1:20">
      <c r="A84" s="34" t="str">
        <f>IF('Escenario de base '!A84="","",'Escenario de base '!A84)</f>
        <v/>
      </c>
      <c r="B84" s="12" t="s">
        <v>1</v>
      </c>
      <c r="C84" s="33"/>
      <c r="D84" s="33"/>
      <c r="E84" s="12"/>
      <c r="F84" s="34" t="str">
        <f>IF('Escenario de base '!F84="","",'Escenario de base '!F84)</f>
        <v/>
      </c>
      <c r="G84" s="34" t="str">
        <f>IF('Escenario de base '!G84="","",'Escenario de base '!G84)</f>
        <v/>
      </c>
      <c r="H84" s="34" t="str">
        <f>IF('Escenario de base '!H84="","",'Escenario de base '!H84)</f>
        <v/>
      </c>
      <c r="I84" s="31">
        <f t="shared" si="8"/>
        <v>0</v>
      </c>
      <c r="J84" s="12"/>
      <c r="K84" s="32">
        <f t="shared" si="9"/>
        <v>0</v>
      </c>
      <c r="L84" s="34" t="str">
        <f>IF('Escenario de base '!L84="","",'Escenario de base '!L84)</f>
        <v/>
      </c>
      <c r="M84" s="34" t="str">
        <f>IF('Escenario de base '!M84="","",'Escenario de base '!M84)</f>
        <v/>
      </c>
      <c r="N84" s="31">
        <f t="shared" si="10"/>
        <v>0</v>
      </c>
      <c r="O84" s="12"/>
      <c r="P84" s="32">
        <f t="shared" si="11"/>
        <v>0</v>
      </c>
      <c r="Q84" s="31">
        <f t="shared" si="12"/>
        <v>0</v>
      </c>
      <c r="R84" s="31">
        <f t="shared" si="13"/>
        <v>0</v>
      </c>
      <c r="S84" s="31">
        <f t="shared" si="14"/>
        <v>0</v>
      </c>
      <c r="T84" s="32">
        <f t="shared" si="15"/>
        <v>0</v>
      </c>
    </row>
    <row r="85" spans="1:20">
      <c r="A85" s="34" t="str">
        <f>IF('Escenario de base '!A85="","",'Escenario de base '!A85)</f>
        <v/>
      </c>
      <c r="B85" s="12" t="s">
        <v>1</v>
      </c>
      <c r="C85" s="33"/>
      <c r="D85" s="33"/>
      <c r="E85" s="12"/>
      <c r="F85" s="34" t="str">
        <f>IF('Escenario de base '!F85="","",'Escenario de base '!F85)</f>
        <v/>
      </c>
      <c r="G85" s="34" t="str">
        <f>IF('Escenario de base '!G85="","",'Escenario de base '!G85)</f>
        <v/>
      </c>
      <c r="H85" s="34" t="str">
        <f>IF('Escenario de base '!H85="","",'Escenario de base '!H85)</f>
        <v/>
      </c>
      <c r="I85" s="31">
        <f t="shared" si="8"/>
        <v>0</v>
      </c>
      <c r="J85" s="12"/>
      <c r="K85" s="32">
        <f t="shared" si="9"/>
        <v>0</v>
      </c>
      <c r="L85" s="34" t="str">
        <f>IF('Escenario de base '!L85="","",'Escenario de base '!L85)</f>
        <v/>
      </c>
      <c r="M85" s="34" t="str">
        <f>IF('Escenario de base '!M85="","",'Escenario de base '!M85)</f>
        <v/>
      </c>
      <c r="N85" s="31">
        <f t="shared" si="10"/>
        <v>0</v>
      </c>
      <c r="O85" s="12"/>
      <c r="P85" s="32">
        <f t="shared" si="11"/>
        <v>0</v>
      </c>
      <c r="Q85" s="31">
        <f t="shared" si="12"/>
        <v>0</v>
      </c>
      <c r="R85" s="31">
        <f t="shared" si="13"/>
        <v>0</v>
      </c>
      <c r="S85" s="31">
        <f t="shared" si="14"/>
        <v>0</v>
      </c>
      <c r="T85" s="32">
        <f t="shared" si="15"/>
        <v>0</v>
      </c>
    </row>
    <row r="86" spans="1:20">
      <c r="A86" s="34" t="str">
        <f>IF('Escenario de base '!A86="","",'Escenario de base '!A86)</f>
        <v/>
      </c>
      <c r="B86" s="12" t="s">
        <v>1</v>
      </c>
      <c r="C86" s="33"/>
      <c r="D86" s="33"/>
      <c r="E86" s="12"/>
      <c r="F86" s="34" t="str">
        <f>IF('Escenario de base '!F86="","",'Escenario de base '!F86)</f>
        <v/>
      </c>
      <c r="G86" s="34" t="str">
        <f>IF('Escenario de base '!G86="","",'Escenario de base '!G86)</f>
        <v/>
      </c>
      <c r="H86" s="34" t="str">
        <f>IF('Escenario de base '!H86="","",'Escenario de base '!H86)</f>
        <v/>
      </c>
      <c r="I86" s="31">
        <f t="shared" si="8"/>
        <v>0</v>
      </c>
      <c r="J86" s="12"/>
      <c r="K86" s="32">
        <f t="shared" si="9"/>
        <v>0</v>
      </c>
      <c r="L86" s="34" t="str">
        <f>IF('Escenario de base '!L86="","",'Escenario de base '!L86)</f>
        <v/>
      </c>
      <c r="M86" s="34" t="str">
        <f>IF('Escenario de base '!M86="","",'Escenario de base '!M86)</f>
        <v/>
      </c>
      <c r="N86" s="31">
        <f t="shared" si="10"/>
        <v>0</v>
      </c>
      <c r="O86" s="12"/>
      <c r="P86" s="32">
        <f t="shared" si="11"/>
        <v>0</v>
      </c>
      <c r="Q86" s="31">
        <f t="shared" si="12"/>
        <v>0</v>
      </c>
      <c r="R86" s="31">
        <f t="shared" si="13"/>
        <v>0</v>
      </c>
      <c r="S86" s="31">
        <f t="shared" si="14"/>
        <v>0</v>
      </c>
      <c r="T86" s="32">
        <f t="shared" si="15"/>
        <v>0</v>
      </c>
    </row>
    <row r="87" spans="1:20">
      <c r="A87" s="34" t="str">
        <f>IF('Escenario de base '!A87="","",'Escenario de base '!A87)</f>
        <v/>
      </c>
      <c r="B87" s="12" t="s">
        <v>1</v>
      </c>
      <c r="C87" s="33"/>
      <c r="D87" s="33"/>
      <c r="E87" s="12"/>
      <c r="F87" s="34" t="str">
        <f>IF('Escenario de base '!F87="","",'Escenario de base '!F87)</f>
        <v/>
      </c>
      <c r="G87" s="34" t="str">
        <f>IF('Escenario de base '!G87="","",'Escenario de base '!G87)</f>
        <v/>
      </c>
      <c r="H87" s="34" t="str">
        <f>IF('Escenario de base '!H87="","",'Escenario de base '!H87)</f>
        <v/>
      </c>
      <c r="I87" s="31">
        <f t="shared" si="8"/>
        <v>0</v>
      </c>
      <c r="J87" s="12"/>
      <c r="K87" s="32">
        <f t="shared" si="9"/>
        <v>0</v>
      </c>
      <c r="L87" s="34" t="str">
        <f>IF('Escenario de base '!L87="","",'Escenario de base '!L87)</f>
        <v/>
      </c>
      <c r="M87" s="34" t="str">
        <f>IF('Escenario de base '!M87="","",'Escenario de base '!M87)</f>
        <v/>
      </c>
      <c r="N87" s="31">
        <f t="shared" si="10"/>
        <v>0</v>
      </c>
      <c r="O87" s="12"/>
      <c r="P87" s="32">
        <f t="shared" si="11"/>
        <v>0</v>
      </c>
      <c r="Q87" s="31">
        <f t="shared" si="12"/>
        <v>0</v>
      </c>
      <c r="R87" s="31">
        <f t="shared" si="13"/>
        <v>0</v>
      </c>
      <c r="S87" s="31">
        <f t="shared" si="14"/>
        <v>0</v>
      </c>
      <c r="T87" s="32">
        <f t="shared" si="15"/>
        <v>0</v>
      </c>
    </row>
    <row r="88" spans="1:20">
      <c r="A88" s="34" t="str">
        <f>IF('Escenario de base '!A88="","",'Escenario de base '!A88)</f>
        <v/>
      </c>
      <c r="B88" s="12" t="s">
        <v>1</v>
      </c>
      <c r="C88" s="33"/>
      <c r="D88" s="33"/>
      <c r="E88" s="12"/>
      <c r="F88" s="34" t="str">
        <f>IF('Escenario de base '!F88="","",'Escenario de base '!F88)</f>
        <v/>
      </c>
      <c r="G88" s="34" t="str">
        <f>IF('Escenario de base '!G88="","",'Escenario de base '!G88)</f>
        <v/>
      </c>
      <c r="H88" s="34" t="str">
        <f>IF('Escenario de base '!H88="","",'Escenario de base '!H88)</f>
        <v/>
      </c>
      <c r="I88" s="31">
        <f t="shared" si="8"/>
        <v>0</v>
      </c>
      <c r="J88" s="12"/>
      <c r="K88" s="32">
        <f t="shared" si="9"/>
        <v>0</v>
      </c>
      <c r="L88" s="34" t="str">
        <f>IF('Escenario de base '!L88="","",'Escenario de base '!L88)</f>
        <v/>
      </c>
      <c r="M88" s="34" t="str">
        <f>IF('Escenario de base '!M88="","",'Escenario de base '!M88)</f>
        <v/>
      </c>
      <c r="N88" s="31">
        <f t="shared" si="10"/>
        <v>0</v>
      </c>
      <c r="O88" s="12"/>
      <c r="P88" s="32">
        <f t="shared" si="11"/>
        <v>0</v>
      </c>
      <c r="Q88" s="31">
        <f t="shared" si="12"/>
        <v>0</v>
      </c>
      <c r="R88" s="31">
        <f t="shared" si="13"/>
        <v>0</v>
      </c>
      <c r="S88" s="31">
        <f t="shared" si="14"/>
        <v>0</v>
      </c>
      <c r="T88" s="32">
        <f t="shared" si="15"/>
        <v>0</v>
      </c>
    </row>
    <row r="89" spans="1:20">
      <c r="A89" s="34" t="str">
        <f>IF('Escenario de base '!A89="","",'Escenario de base '!A89)</f>
        <v/>
      </c>
      <c r="B89" s="12" t="s">
        <v>1</v>
      </c>
      <c r="C89" s="33"/>
      <c r="D89" s="33"/>
      <c r="E89" s="12"/>
      <c r="F89" s="34" t="str">
        <f>IF('Escenario de base '!F89="","",'Escenario de base '!F89)</f>
        <v/>
      </c>
      <c r="G89" s="34" t="str">
        <f>IF('Escenario de base '!G89="","",'Escenario de base '!G89)</f>
        <v/>
      </c>
      <c r="H89" s="34" t="str">
        <f>IF('Escenario de base '!H89="","",'Escenario de base '!H89)</f>
        <v/>
      </c>
      <c r="I89" s="31">
        <f t="shared" si="8"/>
        <v>0</v>
      </c>
      <c r="J89" s="12"/>
      <c r="K89" s="32">
        <f t="shared" si="9"/>
        <v>0</v>
      </c>
      <c r="L89" s="34" t="str">
        <f>IF('Escenario de base '!L89="","",'Escenario de base '!L89)</f>
        <v/>
      </c>
      <c r="M89" s="34" t="str">
        <f>IF('Escenario de base '!M89="","",'Escenario de base '!M89)</f>
        <v/>
      </c>
      <c r="N89" s="31">
        <f t="shared" si="10"/>
        <v>0</v>
      </c>
      <c r="O89" s="12"/>
      <c r="P89" s="32">
        <f t="shared" si="11"/>
        <v>0</v>
      </c>
      <c r="Q89" s="31">
        <f t="shared" si="12"/>
        <v>0</v>
      </c>
      <c r="R89" s="31">
        <f t="shared" si="13"/>
        <v>0</v>
      </c>
      <c r="S89" s="31">
        <f t="shared" si="14"/>
        <v>0</v>
      </c>
      <c r="T89" s="32">
        <f t="shared" si="15"/>
        <v>0</v>
      </c>
    </row>
    <row r="90" spans="1:20">
      <c r="A90" s="34" t="str">
        <f>IF('Escenario de base '!A90="","",'Escenario de base '!A90)</f>
        <v/>
      </c>
      <c r="B90" s="12" t="s">
        <v>1</v>
      </c>
      <c r="C90" s="33"/>
      <c r="D90" s="33"/>
      <c r="E90" s="12"/>
      <c r="F90" s="34" t="str">
        <f>IF('Escenario de base '!F90="","",'Escenario de base '!F90)</f>
        <v/>
      </c>
      <c r="G90" s="34" t="str">
        <f>IF('Escenario de base '!G90="","",'Escenario de base '!G90)</f>
        <v/>
      </c>
      <c r="H90" s="34" t="str">
        <f>IF('Escenario de base '!H90="","",'Escenario de base '!H90)</f>
        <v/>
      </c>
      <c r="I90" s="31">
        <f t="shared" si="8"/>
        <v>0</v>
      </c>
      <c r="J90" s="12"/>
      <c r="K90" s="32">
        <f t="shared" si="9"/>
        <v>0</v>
      </c>
      <c r="L90" s="34" t="str">
        <f>IF('Escenario de base '!L90="","",'Escenario de base '!L90)</f>
        <v/>
      </c>
      <c r="M90" s="34" t="str">
        <f>IF('Escenario de base '!M90="","",'Escenario de base '!M90)</f>
        <v/>
      </c>
      <c r="N90" s="31">
        <f t="shared" si="10"/>
        <v>0</v>
      </c>
      <c r="O90" s="12"/>
      <c r="P90" s="32">
        <f t="shared" si="11"/>
        <v>0</v>
      </c>
      <c r="Q90" s="31">
        <f t="shared" si="12"/>
        <v>0</v>
      </c>
      <c r="R90" s="31">
        <f t="shared" si="13"/>
        <v>0</v>
      </c>
      <c r="S90" s="31">
        <f t="shared" si="14"/>
        <v>0</v>
      </c>
      <c r="T90" s="32">
        <f t="shared" si="15"/>
        <v>0</v>
      </c>
    </row>
    <row r="91" spans="1:20">
      <c r="A91" s="34" t="str">
        <f>IF('Escenario de base '!A91="","",'Escenario de base '!A91)</f>
        <v/>
      </c>
      <c r="B91" s="12" t="s">
        <v>1</v>
      </c>
      <c r="C91" s="33"/>
      <c r="D91" s="33"/>
      <c r="E91" s="12"/>
      <c r="F91" s="34" t="str">
        <f>IF('Escenario de base '!F91="","",'Escenario de base '!F91)</f>
        <v/>
      </c>
      <c r="G91" s="34" t="str">
        <f>IF('Escenario de base '!G91="","",'Escenario de base '!G91)</f>
        <v/>
      </c>
      <c r="H91" s="34" t="str">
        <f>IF('Escenario de base '!H91="","",'Escenario de base '!H91)</f>
        <v/>
      </c>
      <c r="I91" s="31">
        <f t="shared" si="8"/>
        <v>0</v>
      </c>
      <c r="J91" s="12"/>
      <c r="K91" s="32">
        <f t="shared" si="9"/>
        <v>0</v>
      </c>
      <c r="L91" s="34" t="str">
        <f>IF('Escenario de base '!L91="","",'Escenario de base '!L91)</f>
        <v/>
      </c>
      <c r="M91" s="34" t="str">
        <f>IF('Escenario de base '!M91="","",'Escenario de base '!M91)</f>
        <v/>
      </c>
      <c r="N91" s="31">
        <f t="shared" si="10"/>
        <v>0</v>
      </c>
      <c r="O91" s="12"/>
      <c r="P91" s="32">
        <f t="shared" si="11"/>
        <v>0</v>
      </c>
      <c r="Q91" s="31">
        <f t="shared" si="12"/>
        <v>0</v>
      </c>
      <c r="R91" s="31">
        <f t="shared" si="13"/>
        <v>0</v>
      </c>
      <c r="S91" s="31">
        <f t="shared" si="14"/>
        <v>0</v>
      </c>
      <c r="T91" s="32">
        <f t="shared" si="15"/>
        <v>0</v>
      </c>
    </row>
    <row r="92" spans="1:20">
      <c r="A92" s="34" t="str">
        <f>IF('Escenario de base '!A92="","",'Escenario de base '!A92)</f>
        <v/>
      </c>
      <c r="B92" s="12" t="s">
        <v>1</v>
      </c>
      <c r="C92" s="33"/>
      <c r="D92" s="33"/>
      <c r="E92" s="12"/>
      <c r="F92" s="34" t="str">
        <f>IF('Escenario de base '!F92="","",'Escenario de base '!F92)</f>
        <v/>
      </c>
      <c r="G92" s="34" t="str">
        <f>IF('Escenario de base '!G92="","",'Escenario de base '!G92)</f>
        <v/>
      </c>
      <c r="H92" s="34" t="str">
        <f>IF('Escenario de base '!H92="","",'Escenario de base '!H92)</f>
        <v/>
      </c>
      <c r="I92" s="31">
        <f t="shared" si="8"/>
        <v>0</v>
      </c>
      <c r="J92" s="12"/>
      <c r="K92" s="32">
        <f t="shared" si="9"/>
        <v>0</v>
      </c>
      <c r="L92" s="34" t="str">
        <f>IF('Escenario de base '!L92="","",'Escenario de base '!L92)</f>
        <v/>
      </c>
      <c r="M92" s="34" t="str">
        <f>IF('Escenario de base '!M92="","",'Escenario de base '!M92)</f>
        <v/>
      </c>
      <c r="N92" s="31">
        <f t="shared" si="10"/>
        <v>0</v>
      </c>
      <c r="O92" s="12"/>
      <c r="P92" s="32">
        <f t="shared" si="11"/>
        <v>0</v>
      </c>
      <c r="Q92" s="31">
        <f t="shared" si="12"/>
        <v>0</v>
      </c>
      <c r="R92" s="31">
        <f t="shared" si="13"/>
        <v>0</v>
      </c>
      <c r="S92" s="31">
        <f t="shared" si="14"/>
        <v>0</v>
      </c>
      <c r="T92" s="32">
        <f t="shared" si="15"/>
        <v>0</v>
      </c>
    </row>
    <row r="93" spans="1:20">
      <c r="A93" s="34" t="str">
        <f>IF('Escenario de base '!A93="","",'Escenario de base '!A93)</f>
        <v/>
      </c>
      <c r="B93" s="12" t="s">
        <v>1</v>
      </c>
      <c r="C93" s="33"/>
      <c r="D93" s="33"/>
      <c r="E93" s="12"/>
      <c r="F93" s="34" t="str">
        <f>IF('Escenario de base '!F93="","",'Escenario de base '!F93)</f>
        <v/>
      </c>
      <c r="G93" s="34" t="str">
        <f>IF('Escenario de base '!G93="","",'Escenario de base '!G93)</f>
        <v/>
      </c>
      <c r="H93" s="34" t="str">
        <f>IF('Escenario de base '!H93="","",'Escenario de base '!H93)</f>
        <v/>
      </c>
      <c r="I93" s="31">
        <f t="shared" si="8"/>
        <v>0</v>
      </c>
      <c r="J93" s="12"/>
      <c r="K93" s="32">
        <f t="shared" si="9"/>
        <v>0</v>
      </c>
      <c r="L93" s="34" t="str">
        <f>IF('Escenario de base '!L93="","",'Escenario de base '!L93)</f>
        <v/>
      </c>
      <c r="M93" s="34" t="str">
        <f>IF('Escenario de base '!M93="","",'Escenario de base '!M93)</f>
        <v/>
      </c>
      <c r="N93" s="31">
        <f t="shared" si="10"/>
        <v>0</v>
      </c>
      <c r="O93" s="12"/>
      <c r="P93" s="32">
        <f t="shared" si="11"/>
        <v>0</v>
      </c>
      <c r="Q93" s="31">
        <f t="shared" si="12"/>
        <v>0</v>
      </c>
      <c r="R93" s="31">
        <f t="shared" si="13"/>
        <v>0</v>
      </c>
      <c r="S93" s="31">
        <f t="shared" si="14"/>
        <v>0</v>
      </c>
      <c r="T93" s="32">
        <f t="shared" si="15"/>
        <v>0</v>
      </c>
    </row>
    <row r="94" spans="1:20">
      <c r="A94" s="34" t="str">
        <f>IF('Escenario de base '!A94="","",'Escenario de base '!A94)</f>
        <v/>
      </c>
      <c r="B94" s="12" t="s">
        <v>1</v>
      </c>
      <c r="C94" s="33"/>
      <c r="D94" s="33"/>
      <c r="E94" s="12"/>
      <c r="F94" s="34" t="str">
        <f>IF('Escenario de base '!F94="","",'Escenario de base '!F94)</f>
        <v/>
      </c>
      <c r="G94" s="34" t="str">
        <f>IF('Escenario de base '!G94="","",'Escenario de base '!G94)</f>
        <v/>
      </c>
      <c r="H94" s="34" t="str">
        <f>IF('Escenario de base '!H94="","",'Escenario de base '!H94)</f>
        <v/>
      </c>
      <c r="I94" s="31">
        <f t="shared" si="8"/>
        <v>0</v>
      </c>
      <c r="J94" s="12"/>
      <c r="K94" s="32">
        <f t="shared" si="9"/>
        <v>0</v>
      </c>
      <c r="L94" s="34" t="str">
        <f>IF('Escenario de base '!L94="","",'Escenario de base '!L94)</f>
        <v/>
      </c>
      <c r="M94" s="34" t="str">
        <f>IF('Escenario de base '!M94="","",'Escenario de base '!M94)</f>
        <v/>
      </c>
      <c r="N94" s="31">
        <f t="shared" si="10"/>
        <v>0</v>
      </c>
      <c r="O94" s="12"/>
      <c r="P94" s="32">
        <f t="shared" si="11"/>
        <v>0</v>
      </c>
      <c r="Q94" s="31">
        <f t="shared" si="12"/>
        <v>0</v>
      </c>
      <c r="R94" s="31">
        <f t="shared" si="13"/>
        <v>0</v>
      </c>
      <c r="S94" s="31">
        <f t="shared" si="14"/>
        <v>0</v>
      </c>
      <c r="T94" s="32">
        <f t="shared" si="15"/>
        <v>0</v>
      </c>
    </row>
    <row r="95" spans="1:20">
      <c r="A95" s="34" t="str">
        <f>IF('Escenario de base '!A95="","",'Escenario de base '!A95)</f>
        <v/>
      </c>
      <c r="B95" s="12" t="s">
        <v>1</v>
      </c>
      <c r="C95" s="33"/>
      <c r="D95" s="33"/>
      <c r="E95" s="12"/>
      <c r="F95" s="34" t="str">
        <f>IF('Escenario de base '!F95="","",'Escenario de base '!F95)</f>
        <v/>
      </c>
      <c r="G95" s="34" t="str">
        <f>IF('Escenario de base '!G95="","",'Escenario de base '!G95)</f>
        <v/>
      </c>
      <c r="H95" s="34" t="str">
        <f>IF('Escenario de base '!H95="","",'Escenario de base '!H95)</f>
        <v/>
      </c>
      <c r="I95" s="31">
        <f t="shared" si="8"/>
        <v>0</v>
      </c>
      <c r="J95" s="12"/>
      <c r="K95" s="32">
        <f t="shared" si="9"/>
        <v>0</v>
      </c>
      <c r="L95" s="34" t="str">
        <f>IF('Escenario de base '!L95="","",'Escenario de base '!L95)</f>
        <v/>
      </c>
      <c r="M95" s="34" t="str">
        <f>IF('Escenario de base '!M95="","",'Escenario de base '!M95)</f>
        <v/>
      </c>
      <c r="N95" s="31">
        <f t="shared" si="10"/>
        <v>0</v>
      </c>
      <c r="O95" s="12"/>
      <c r="P95" s="32">
        <f t="shared" si="11"/>
        <v>0</v>
      </c>
      <c r="Q95" s="31">
        <f t="shared" si="12"/>
        <v>0</v>
      </c>
      <c r="R95" s="31">
        <f t="shared" si="13"/>
        <v>0</v>
      </c>
      <c r="S95" s="31">
        <f t="shared" si="14"/>
        <v>0</v>
      </c>
      <c r="T95" s="32">
        <f t="shared" si="15"/>
        <v>0</v>
      </c>
    </row>
    <row r="96" spans="1:20">
      <c r="A96" s="34" t="str">
        <f>IF('Escenario de base '!A96="","",'Escenario de base '!A96)</f>
        <v/>
      </c>
      <c r="B96" s="12" t="s">
        <v>1</v>
      </c>
      <c r="C96" s="33"/>
      <c r="D96" s="33"/>
      <c r="E96" s="30"/>
      <c r="F96" s="34" t="str">
        <f>IF('Escenario de base '!F96="","",'Escenario de base '!F96)</f>
        <v/>
      </c>
      <c r="G96" s="34" t="str">
        <f>IF('Escenario de base '!G96="","",'Escenario de base '!G96)</f>
        <v/>
      </c>
      <c r="H96" s="34" t="str">
        <f>IF('Escenario de base '!H96="","",'Escenario de base '!H96)</f>
        <v/>
      </c>
      <c r="I96" s="31">
        <f t="shared" si="8"/>
        <v>0</v>
      </c>
      <c r="J96" s="12"/>
      <c r="K96" s="32">
        <f t="shared" si="9"/>
        <v>0</v>
      </c>
      <c r="L96" s="34" t="str">
        <f>IF('Escenario de base '!L96="","",'Escenario de base '!L96)</f>
        <v/>
      </c>
      <c r="M96" s="34" t="str">
        <f>IF('Escenario de base '!M96="","",'Escenario de base '!M96)</f>
        <v/>
      </c>
      <c r="N96" s="31">
        <f t="shared" si="10"/>
        <v>0</v>
      </c>
      <c r="O96" s="12"/>
      <c r="P96" s="32">
        <f t="shared" si="11"/>
        <v>0</v>
      </c>
      <c r="Q96" s="31">
        <f t="shared" si="12"/>
        <v>0</v>
      </c>
      <c r="R96" s="31">
        <f t="shared" si="13"/>
        <v>0</v>
      </c>
      <c r="S96" s="31">
        <f t="shared" si="14"/>
        <v>0</v>
      </c>
      <c r="T96" s="32">
        <f t="shared" si="15"/>
        <v>0</v>
      </c>
    </row>
    <row r="97" spans="1:20">
      <c r="A97" s="34" t="str">
        <f>IF('Escenario de base '!A97="","",'Escenario de base '!A97)</f>
        <v/>
      </c>
      <c r="B97" s="12" t="s">
        <v>1</v>
      </c>
      <c r="C97" s="33"/>
      <c r="D97" s="33"/>
      <c r="E97" s="30"/>
      <c r="F97" s="34" t="str">
        <f>IF('Escenario de base '!F97="","",'Escenario de base '!F97)</f>
        <v/>
      </c>
      <c r="G97" s="34" t="str">
        <f>IF('Escenario de base '!G97="","",'Escenario de base '!G97)</f>
        <v/>
      </c>
      <c r="H97" s="34" t="str">
        <f>IF('Escenario de base '!H97="","",'Escenario de base '!H97)</f>
        <v/>
      </c>
      <c r="I97" s="31">
        <f t="shared" si="8"/>
        <v>0</v>
      </c>
      <c r="J97" s="12"/>
      <c r="K97" s="32">
        <f t="shared" si="9"/>
        <v>0</v>
      </c>
      <c r="L97" s="34" t="str">
        <f>IF('Escenario de base '!L97="","",'Escenario de base '!L97)</f>
        <v/>
      </c>
      <c r="M97" s="34" t="str">
        <f>IF('Escenario de base '!M97="","",'Escenario de base '!M97)</f>
        <v/>
      </c>
      <c r="N97" s="31">
        <f t="shared" si="10"/>
        <v>0</v>
      </c>
      <c r="O97" s="12"/>
      <c r="P97" s="32">
        <f t="shared" si="11"/>
        <v>0</v>
      </c>
      <c r="Q97" s="31">
        <f t="shared" si="12"/>
        <v>0</v>
      </c>
      <c r="R97" s="31">
        <f t="shared" si="13"/>
        <v>0</v>
      </c>
      <c r="S97" s="31">
        <f t="shared" si="14"/>
        <v>0</v>
      </c>
      <c r="T97" s="32">
        <f t="shared" si="15"/>
        <v>0</v>
      </c>
    </row>
    <row r="98" spans="1:20">
      <c r="A98" s="34" t="str">
        <f>IF('Escenario de base '!A98="","",'Escenario de base '!A98)</f>
        <v/>
      </c>
      <c r="B98" s="12" t="s">
        <v>1</v>
      </c>
      <c r="C98" s="33"/>
      <c r="D98" s="33"/>
      <c r="E98" s="30"/>
      <c r="F98" s="34" t="str">
        <f>IF('Escenario de base '!F98="","",'Escenario de base '!F98)</f>
        <v/>
      </c>
      <c r="G98" s="34" t="str">
        <f>IF('Escenario de base '!G98="","",'Escenario de base '!G98)</f>
        <v/>
      </c>
      <c r="H98" s="34" t="str">
        <f>IF('Escenario de base '!H98="","",'Escenario de base '!H98)</f>
        <v/>
      </c>
      <c r="I98" s="31">
        <f t="shared" si="8"/>
        <v>0</v>
      </c>
      <c r="J98" s="12"/>
      <c r="K98" s="32">
        <f t="shared" si="9"/>
        <v>0</v>
      </c>
      <c r="L98" s="34" t="str">
        <f>IF('Escenario de base '!L98="","",'Escenario de base '!L98)</f>
        <v/>
      </c>
      <c r="M98" s="34" t="str">
        <f>IF('Escenario de base '!M98="","",'Escenario de base '!M98)</f>
        <v/>
      </c>
      <c r="N98" s="31">
        <f t="shared" si="10"/>
        <v>0</v>
      </c>
      <c r="O98" s="12"/>
      <c r="P98" s="32">
        <f t="shared" si="11"/>
        <v>0</v>
      </c>
      <c r="Q98" s="31">
        <f t="shared" si="12"/>
        <v>0</v>
      </c>
      <c r="R98" s="31">
        <f t="shared" si="13"/>
        <v>0</v>
      </c>
      <c r="S98" s="31">
        <f t="shared" si="14"/>
        <v>0</v>
      </c>
      <c r="T98" s="32">
        <f t="shared" si="15"/>
        <v>0</v>
      </c>
    </row>
    <row r="99" spans="1:20">
      <c r="A99" s="34" t="str">
        <f>IF('Escenario de base '!A99="","",'Escenario de base '!A99)</f>
        <v/>
      </c>
      <c r="B99" s="12" t="s">
        <v>1</v>
      </c>
      <c r="C99" s="33"/>
      <c r="D99" s="33"/>
      <c r="E99" s="30"/>
      <c r="F99" s="34" t="str">
        <f>IF('Escenario de base '!F99="","",'Escenario de base '!F99)</f>
        <v/>
      </c>
      <c r="G99" s="34" t="str">
        <f>IF('Escenario de base '!G99="","",'Escenario de base '!G99)</f>
        <v/>
      </c>
      <c r="H99" s="34" t="str">
        <f>IF('Escenario de base '!H99="","",'Escenario de base '!H99)</f>
        <v/>
      </c>
      <c r="I99" s="31">
        <f t="shared" si="8"/>
        <v>0</v>
      </c>
      <c r="J99" s="12"/>
      <c r="K99" s="32">
        <f t="shared" si="9"/>
        <v>0</v>
      </c>
      <c r="L99" s="34" t="str">
        <f>IF('Escenario de base '!L99="","",'Escenario de base '!L99)</f>
        <v/>
      </c>
      <c r="M99" s="34" t="str">
        <f>IF('Escenario de base '!M99="","",'Escenario de base '!M99)</f>
        <v/>
      </c>
      <c r="N99" s="31">
        <f t="shared" si="10"/>
        <v>0</v>
      </c>
      <c r="O99" s="12"/>
      <c r="P99" s="32">
        <f t="shared" si="11"/>
        <v>0</v>
      </c>
      <c r="Q99" s="31">
        <f t="shared" si="12"/>
        <v>0</v>
      </c>
      <c r="R99" s="31">
        <f t="shared" si="13"/>
        <v>0</v>
      </c>
      <c r="S99" s="31">
        <f t="shared" si="14"/>
        <v>0</v>
      </c>
      <c r="T99" s="32">
        <f t="shared" si="15"/>
        <v>0</v>
      </c>
    </row>
    <row r="100" spans="1:20">
      <c r="E100" s="19"/>
      <c r="T100" s="18"/>
    </row>
    <row r="102" spans="1:20">
      <c r="R102" s="41" t="s">
        <v>110</v>
      </c>
      <c r="S102" s="41"/>
    </row>
    <row r="103" spans="1:20" ht="25.5">
      <c r="R103" s="20" t="s">
        <v>123</v>
      </c>
      <c r="S103" s="20" t="s">
        <v>119</v>
      </c>
    </row>
    <row r="104" spans="1:20">
      <c r="R104">
        <f>SUM(S5:S99)</f>
        <v>0</v>
      </c>
      <c r="S104" s="24">
        <f>SUM(T5:T99)</f>
        <v>0</v>
      </c>
    </row>
  </sheetData>
  <sheetProtection password="D151" sheet="1" formatCells="0" formatColumns="0" formatRows="0" insertColumns="0" insertRows="0" insertHyperlinks="0" deleteColumns="0" deleteRows="0" sort="0" autoFilter="0" pivotTables="0"/>
  <protectedRanges>
    <protectedRange sqref="B5:E99 J5:J99 O5:O99" name="Rango1"/>
  </protectedRanges>
  <mergeCells count="5">
    <mergeCell ref="X3:Z3"/>
    <mergeCell ref="R102:S102"/>
    <mergeCell ref="G3:K3"/>
    <mergeCell ref="L3:P3"/>
    <mergeCell ref="Q3:T3"/>
  </mergeCells>
  <phoneticPr fontId="0" type="noConversion"/>
  <dataValidations count="4">
    <dataValidation type="decimal" allowBlank="1" showInputMessage="1" showErrorMessage="1" sqref="E5:E99">
      <formula1>0.07</formula1>
      <formula2>1</formula2>
    </dataValidation>
    <dataValidation type="list" allowBlank="1" showInputMessage="1" showErrorMessage="1" sqref="B5:B99">
      <formula1>DOM_COMB</formula1>
    </dataValidation>
    <dataValidation type="list" allowBlank="1" showInputMessage="1" showErrorMessage="1" sqref="D5:D99">
      <formula1>DOM_NOR</formula1>
    </dataValidation>
    <dataValidation type="list" allowBlank="1" showInputMessage="1" showErrorMessage="1" sqref="C5:C99">
      <formula1>DOM_A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B1:E14"/>
  <sheetViews>
    <sheetView workbookViewId="0">
      <selection activeCell="D14" sqref="D14"/>
    </sheetView>
  </sheetViews>
  <sheetFormatPr baseColWidth="10" defaultColWidth="13.85546875" defaultRowHeight="12.75"/>
  <cols>
    <col min="1" max="2" width="13.85546875" customWidth="1"/>
    <col min="3" max="3" width="48.42578125" customWidth="1"/>
    <col min="4" max="4" width="13.85546875" customWidth="1"/>
    <col min="5" max="5" width="25.85546875" customWidth="1"/>
  </cols>
  <sheetData>
    <row r="1" spans="2:5">
      <c r="B1" s="8" t="s">
        <v>96</v>
      </c>
    </row>
    <row r="2" spans="2:5">
      <c r="D2" s="4" t="s">
        <v>118</v>
      </c>
      <c r="E2" s="4" t="s">
        <v>119</v>
      </c>
    </row>
    <row r="3" spans="2:5">
      <c r="C3" s="4" t="s">
        <v>121</v>
      </c>
      <c r="D3" s="23">
        <f>'Escenario de base '!R104</f>
        <v>0</v>
      </c>
      <c r="E3" s="15">
        <f>'Escenario de base '!S104</f>
        <v>0</v>
      </c>
    </row>
    <row r="4" spans="2:5">
      <c r="D4" s="2"/>
      <c r="E4" s="2"/>
    </row>
    <row r="5" spans="2:5">
      <c r="B5" s="8" t="s">
        <v>97</v>
      </c>
    </row>
    <row r="6" spans="2:5">
      <c r="C6" s="8"/>
    </row>
    <row r="7" spans="2:5">
      <c r="D7" s="4" t="s">
        <v>120</v>
      </c>
      <c r="E7" s="4" t="s">
        <v>119</v>
      </c>
    </row>
    <row r="8" spans="2:5">
      <c r="C8" s="4" t="s">
        <v>121</v>
      </c>
      <c r="D8" s="23">
        <f>'Escenario de proyecto'!R104</f>
        <v>0</v>
      </c>
      <c r="E8" s="15">
        <f>'Escenario de proyecto'!S104</f>
        <v>0</v>
      </c>
    </row>
    <row r="9" spans="2:5">
      <c r="D9" s="2"/>
      <c r="E9" s="2"/>
    </row>
    <row r="10" spans="2:5" ht="18">
      <c r="B10" s="51" t="s">
        <v>136</v>
      </c>
      <c r="C10" s="51"/>
      <c r="D10" s="25"/>
      <c r="E10" s="25"/>
    </row>
    <row r="11" spans="2:5" ht="36">
      <c r="B11" s="25"/>
      <c r="C11" s="25"/>
      <c r="D11" s="26" t="s">
        <v>120</v>
      </c>
      <c r="E11" s="26" t="s">
        <v>122</v>
      </c>
    </row>
    <row r="12" spans="2:5" ht="18">
      <c r="B12" s="25"/>
      <c r="C12" s="26" t="s">
        <v>96</v>
      </c>
      <c r="D12" s="52">
        <f>D3</f>
        <v>0</v>
      </c>
      <c r="E12" s="52">
        <f>E3</f>
        <v>0</v>
      </c>
    </row>
    <row r="13" spans="2:5" ht="18">
      <c r="B13" s="25"/>
      <c r="C13" s="26" t="s">
        <v>97</v>
      </c>
      <c r="D13" s="52">
        <f>D8</f>
        <v>0</v>
      </c>
      <c r="E13" s="52">
        <f>E8</f>
        <v>0</v>
      </c>
    </row>
    <row r="14" spans="2:5" ht="18">
      <c r="C14" s="27" t="s">
        <v>111</v>
      </c>
      <c r="D14" s="53">
        <f>D12-D13</f>
        <v>0</v>
      </c>
      <c r="E14" s="53">
        <f>E12-E13</f>
        <v>0</v>
      </c>
    </row>
  </sheetData>
  <sheetProtection password="DE91" sheet="1" formatCells="0" formatColumns="0" formatRows="0" insertColumns="0" insertRows="0" insertHyperlinks="0" deleteColumns="0" deleteRows="0" sort="0" autoFilter="0" pivotTables="0"/>
  <mergeCells count="1">
    <mergeCell ref="B10:C10"/>
  </mergeCells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1"/>
  <dimension ref="A1:B6"/>
  <sheetViews>
    <sheetView workbookViewId="0">
      <selection activeCell="B5" sqref="B5"/>
    </sheetView>
  </sheetViews>
  <sheetFormatPr baseColWidth="10" defaultColWidth="16.28515625" defaultRowHeight="12.75"/>
  <cols>
    <col min="1" max="1" width="16.28515625" customWidth="1"/>
    <col min="2" max="2" width="35.28515625" bestFit="1" customWidth="1"/>
  </cols>
  <sheetData>
    <row r="1" spans="1:2" ht="36" customHeight="1">
      <c r="A1" s="35" t="s">
        <v>0</v>
      </c>
      <c r="B1" s="36" t="s">
        <v>139</v>
      </c>
    </row>
    <row r="2" spans="1:2">
      <c r="A2" t="s">
        <v>138</v>
      </c>
      <c r="B2">
        <v>0</v>
      </c>
    </row>
    <row r="3" spans="1:2">
      <c r="A3" t="s">
        <v>1</v>
      </c>
      <c r="B3">
        <v>2.6</v>
      </c>
    </row>
    <row r="4" spans="1:2">
      <c r="A4" t="s">
        <v>2</v>
      </c>
      <c r="B4">
        <v>2.2000000000000002</v>
      </c>
    </row>
    <row r="5" spans="1:2">
      <c r="A5" t="s">
        <v>3</v>
      </c>
      <c r="B5">
        <v>1.65</v>
      </c>
    </row>
    <row r="6" spans="1:2">
      <c r="A6" t="s">
        <v>5</v>
      </c>
      <c r="B6">
        <v>1.22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2"/>
  <dimension ref="A1:K253"/>
  <sheetViews>
    <sheetView workbookViewId="0">
      <selection activeCell="F19" sqref="F19"/>
    </sheetView>
  </sheetViews>
  <sheetFormatPr baseColWidth="10" defaultRowHeight="12.75"/>
  <cols>
    <col min="3" max="3" width="12.5703125" bestFit="1" customWidth="1"/>
    <col min="4" max="4" width="23.5703125" bestFit="1" customWidth="1"/>
  </cols>
  <sheetData>
    <row r="1" spans="1:11">
      <c r="A1" s="5" t="s">
        <v>22</v>
      </c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28</v>
      </c>
      <c r="H1" s="5" t="s">
        <v>29</v>
      </c>
      <c r="I1" s="5" t="s">
        <v>30</v>
      </c>
      <c r="J1" s="5" t="s">
        <v>31</v>
      </c>
      <c r="K1" s="5" t="s">
        <v>95</v>
      </c>
    </row>
    <row r="2" spans="1:11">
      <c r="A2">
        <v>2010</v>
      </c>
      <c r="B2" t="s">
        <v>32</v>
      </c>
      <c r="C2" t="s">
        <v>12</v>
      </c>
      <c r="D2" t="s">
        <v>16</v>
      </c>
      <c r="E2">
        <v>14</v>
      </c>
      <c r="F2">
        <v>20</v>
      </c>
      <c r="G2">
        <v>0</v>
      </c>
      <c r="H2">
        <v>0.5</v>
      </c>
      <c r="I2" s="3">
        <v>176.27362255697301</v>
      </c>
      <c r="J2" s="3">
        <v>210.29578432766999</v>
      </c>
      <c r="K2" t="str">
        <f>C2&amp;"-"&amp;D2&amp;"-"&amp;E2&amp;"-"&amp;G2</f>
        <v>ARTICULADO-CONVENCIONAL-14-0</v>
      </c>
    </row>
    <row r="3" spans="1:11">
      <c r="A3">
        <v>2010</v>
      </c>
      <c r="B3" t="s">
        <v>32</v>
      </c>
      <c r="C3" t="s">
        <v>12</v>
      </c>
      <c r="D3" t="s">
        <v>16</v>
      </c>
      <c r="E3">
        <v>14</v>
      </c>
      <c r="F3">
        <v>20</v>
      </c>
      <c r="G3">
        <v>0.5</v>
      </c>
      <c r="H3">
        <v>1</v>
      </c>
      <c r="I3" s="3">
        <v>210.114213616607</v>
      </c>
      <c r="J3" s="3">
        <v>244.506757997411</v>
      </c>
      <c r="K3" t="str">
        <f t="shared" ref="K3:K66" si="0">C3&amp;"-"&amp;D3&amp;"-"&amp;E3&amp;"-"&amp;G3</f>
        <v>ARTICULADO-CONVENCIONAL-14-0,5</v>
      </c>
    </row>
    <row r="4" spans="1:11">
      <c r="A4">
        <v>2010</v>
      </c>
      <c r="B4" t="s">
        <v>32</v>
      </c>
      <c r="C4" t="s">
        <v>12</v>
      </c>
      <c r="D4" t="s">
        <v>16</v>
      </c>
      <c r="E4">
        <v>14</v>
      </c>
      <c r="F4">
        <v>20</v>
      </c>
      <c r="G4">
        <v>1</v>
      </c>
      <c r="I4" s="3">
        <v>245.175289046074</v>
      </c>
      <c r="J4" s="3">
        <v>245.175289046074</v>
      </c>
      <c r="K4" t="str">
        <f t="shared" si="0"/>
        <v>ARTICULADO-CONVENCIONAL-14-1</v>
      </c>
    </row>
    <row r="5" spans="1:11">
      <c r="A5">
        <v>2010</v>
      </c>
      <c r="B5" t="s">
        <v>32</v>
      </c>
      <c r="C5" t="s">
        <v>12</v>
      </c>
      <c r="D5" t="s">
        <v>16</v>
      </c>
      <c r="E5">
        <v>20</v>
      </c>
      <c r="F5">
        <v>28</v>
      </c>
      <c r="G5">
        <v>0</v>
      </c>
      <c r="H5">
        <v>0.5</v>
      </c>
      <c r="I5" s="3">
        <v>213.62364097346901</v>
      </c>
      <c r="J5" s="3">
        <v>277.21186221616603</v>
      </c>
      <c r="K5" t="str">
        <f t="shared" si="0"/>
        <v>ARTICULADO-CONVENCIONAL-20-0</v>
      </c>
    </row>
    <row r="6" spans="1:11">
      <c r="A6">
        <v>2010</v>
      </c>
      <c r="B6" t="s">
        <v>32</v>
      </c>
      <c r="C6" t="s">
        <v>12</v>
      </c>
      <c r="D6" t="s">
        <v>16</v>
      </c>
      <c r="E6">
        <v>20</v>
      </c>
      <c r="F6">
        <v>28</v>
      </c>
      <c r="G6">
        <v>0.5</v>
      </c>
      <c r="H6">
        <v>1</v>
      </c>
      <c r="I6" s="3">
        <v>276.92726350952398</v>
      </c>
      <c r="J6" s="3">
        <v>333.53847993695302</v>
      </c>
      <c r="K6" t="str">
        <f t="shared" si="0"/>
        <v>ARTICULADO-CONVENCIONAL-20-0,5</v>
      </c>
    </row>
    <row r="7" spans="1:11">
      <c r="A7">
        <v>2010</v>
      </c>
      <c r="B7" t="s">
        <v>32</v>
      </c>
      <c r="C7" t="s">
        <v>12</v>
      </c>
      <c r="D7" t="s">
        <v>16</v>
      </c>
      <c r="E7">
        <v>20</v>
      </c>
      <c r="F7">
        <v>28</v>
      </c>
      <c r="G7">
        <v>1</v>
      </c>
      <c r="I7" s="3">
        <v>337.04368985228001</v>
      </c>
      <c r="J7" s="3">
        <v>337.04368985228001</v>
      </c>
      <c r="K7" t="str">
        <f t="shared" si="0"/>
        <v>ARTICULADO-CONVENCIONAL-20-1</v>
      </c>
    </row>
    <row r="8" spans="1:11">
      <c r="A8">
        <v>2010</v>
      </c>
      <c r="B8" t="s">
        <v>32</v>
      </c>
      <c r="C8" t="s">
        <v>12</v>
      </c>
      <c r="D8" t="s">
        <v>16</v>
      </c>
      <c r="E8">
        <v>28</v>
      </c>
      <c r="F8">
        <v>34</v>
      </c>
      <c r="G8">
        <v>0</v>
      </c>
      <c r="H8">
        <v>0.5</v>
      </c>
      <c r="I8" s="3">
        <v>220.074105289822</v>
      </c>
      <c r="J8" s="3">
        <v>295.07405281341403</v>
      </c>
      <c r="K8" t="str">
        <f t="shared" si="0"/>
        <v>ARTICULADO-CONVENCIONAL-28-0</v>
      </c>
    </row>
    <row r="9" spans="1:11">
      <c r="A9">
        <v>2010</v>
      </c>
      <c r="B9" t="s">
        <v>32</v>
      </c>
      <c r="C9" t="s">
        <v>12</v>
      </c>
      <c r="D9" t="s">
        <v>16</v>
      </c>
      <c r="E9">
        <v>28</v>
      </c>
      <c r="F9">
        <v>34</v>
      </c>
      <c r="G9">
        <v>0.5</v>
      </c>
      <c r="H9">
        <v>1</v>
      </c>
      <c r="I9" s="3">
        <v>295.95470626892097</v>
      </c>
      <c r="J9" s="3">
        <v>349.83094481544703</v>
      </c>
      <c r="K9" t="str">
        <f t="shared" si="0"/>
        <v>ARTICULADO-CONVENCIONAL-28-0,5</v>
      </c>
    </row>
    <row r="10" spans="1:11">
      <c r="A10">
        <v>2010</v>
      </c>
      <c r="B10" t="s">
        <v>32</v>
      </c>
      <c r="C10" t="s">
        <v>12</v>
      </c>
      <c r="D10" t="s">
        <v>16</v>
      </c>
      <c r="E10">
        <v>28</v>
      </c>
      <c r="F10">
        <v>34</v>
      </c>
      <c r="G10">
        <v>1</v>
      </c>
      <c r="I10" s="3">
        <v>369.25145216231698</v>
      </c>
      <c r="J10" s="3">
        <v>369.25145216231698</v>
      </c>
      <c r="K10" t="str">
        <f t="shared" si="0"/>
        <v>ARTICULADO-CONVENCIONAL-28-1</v>
      </c>
    </row>
    <row r="11" spans="1:11">
      <c r="A11">
        <v>2010</v>
      </c>
      <c r="B11" t="s">
        <v>32</v>
      </c>
      <c r="C11" t="s">
        <v>12</v>
      </c>
      <c r="D11" t="s">
        <v>16</v>
      </c>
      <c r="E11">
        <v>34</v>
      </c>
      <c r="F11">
        <v>40</v>
      </c>
      <c r="G11">
        <v>0</v>
      </c>
      <c r="H11">
        <v>0.5</v>
      </c>
      <c r="I11" s="3">
        <v>238.019409265711</v>
      </c>
      <c r="J11" s="3">
        <v>338.10503046509399</v>
      </c>
      <c r="K11" t="str">
        <f t="shared" si="0"/>
        <v>ARTICULADO-CONVENCIONAL-34-0</v>
      </c>
    </row>
    <row r="12" spans="1:11">
      <c r="A12">
        <v>2010</v>
      </c>
      <c r="B12" t="s">
        <v>32</v>
      </c>
      <c r="C12" t="s">
        <v>12</v>
      </c>
      <c r="D12" t="s">
        <v>16</v>
      </c>
      <c r="E12">
        <v>34</v>
      </c>
      <c r="F12">
        <v>40</v>
      </c>
      <c r="G12">
        <v>0.5</v>
      </c>
      <c r="H12">
        <v>1</v>
      </c>
      <c r="I12" s="3">
        <v>339.936059062423</v>
      </c>
      <c r="J12" s="3">
        <v>424.01134456206802</v>
      </c>
      <c r="K12" t="str">
        <f t="shared" si="0"/>
        <v>ARTICULADO-CONVENCIONAL-34-0,5</v>
      </c>
    </row>
    <row r="13" spans="1:11">
      <c r="A13">
        <v>2010</v>
      </c>
      <c r="B13" t="s">
        <v>32</v>
      </c>
      <c r="C13" t="s">
        <v>12</v>
      </c>
      <c r="D13" t="s">
        <v>16</v>
      </c>
      <c r="E13">
        <v>34</v>
      </c>
      <c r="F13">
        <v>40</v>
      </c>
      <c r="G13">
        <v>1</v>
      </c>
      <c r="I13" s="3">
        <v>437.39295667098298</v>
      </c>
      <c r="J13" s="3">
        <v>437.39295667098298</v>
      </c>
      <c r="K13" t="str">
        <f t="shared" si="0"/>
        <v>ARTICULADO-CONVENCIONAL-34-1</v>
      </c>
    </row>
    <row r="14" spans="1:11">
      <c r="A14">
        <v>2010</v>
      </c>
      <c r="B14" t="s">
        <v>32</v>
      </c>
      <c r="C14" t="s">
        <v>12</v>
      </c>
      <c r="D14" t="s">
        <v>16</v>
      </c>
      <c r="E14">
        <v>40</v>
      </c>
      <c r="F14">
        <v>50</v>
      </c>
      <c r="G14">
        <v>0</v>
      </c>
      <c r="H14">
        <v>0.5</v>
      </c>
      <c r="I14" s="3">
        <v>251.27558571091501</v>
      </c>
      <c r="J14" s="3">
        <v>380.41732621514097</v>
      </c>
      <c r="K14" t="str">
        <f t="shared" si="0"/>
        <v>ARTICULADO-CONVENCIONAL-40-0</v>
      </c>
    </row>
    <row r="15" spans="1:11">
      <c r="A15">
        <v>2010</v>
      </c>
      <c r="B15" t="s">
        <v>32</v>
      </c>
      <c r="C15" t="s">
        <v>12</v>
      </c>
      <c r="D15" t="s">
        <v>16</v>
      </c>
      <c r="E15">
        <v>40</v>
      </c>
      <c r="F15">
        <v>50</v>
      </c>
      <c r="G15">
        <v>0.5</v>
      </c>
      <c r="H15">
        <v>1</v>
      </c>
      <c r="I15" s="3">
        <v>383.27971933551299</v>
      </c>
      <c r="J15" s="3">
        <v>451.66985168415101</v>
      </c>
      <c r="K15" t="str">
        <f t="shared" si="0"/>
        <v>ARTICULADO-CONVENCIONAL-40-0,5</v>
      </c>
    </row>
    <row r="16" spans="1:11">
      <c r="A16">
        <v>2010</v>
      </c>
      <c r="B16" t="s">
        <v>32</v>
      </c>
      <c r="C16" t="s">
        <v>12</v>
      </c>
      <c r="D16" t="s">
        <v>16</v>
      </c>
      <c r="E16">
        <v>40</v>
      </c>
      <c r="F16">
        <v>50</v>
      </c>
      <c r="G16">
        <v>1</v>
      </c>
      <c r="I16" s="3">
        <v>511.34647347119</v>
      </c>
      <c r="J16" s="3">
        <v>511.34647347119</v>
      </c>
      <c r="K16" t="str">
        <f t="shared" si="0"/>
        <v>ARTICULADO-CONVENCIONAL-40-1</v>
      </c>
    </row>
    <row r="17" spans="1:11">
      <c r="A17">
        <v>2010</v>
      </c>
      <c r="B17" t="s">
        <v>32</v>
      </c>
      <c r="C17" t="s">
        <v>12</v>
      </c>
      <c r="D17" t="s">
        <v>16</v>
      </c>
      <c r="E17">
        <v>50</v>
      </c>
      <c r="G17">
        <v>0</v>
      </c>
      <c r="H17">
        <v>0.5</v>
      </c>
      <c r="I17" s="3">
        <v>292.80216719279798</v>
      </c>
      <c r="J17" s="3">
        <v>450.37291631112498</v>
      </c>
      <c r="K17" t="str">
        <f t="shared" si="0"/>
        <v>ARTICULADO-CONVENCIONAL-50-0</v>
      </c>
    </row>
    <row r="18" spans="1:11">
      <c r="A18">
        <v>2010</v>
      </c>
      <c r="B18" t="s">
        <v>32</v>
      </c>
      <c r="C18" t="s">
        <v>12</v>
      </c>
      <c r="D18" t="s">
        <v>16</v>
      </c>
      <c r="E18">
        <v>50</v>
      </c>
      <c r="G18">
        <v>0.5</v>
      </c>
      <c r="H18">
        <v>1</v>
      </c>
      <c r="I18" s="3">
        <v>469.14661377652999</v>
      </c>
      <c r="J18" s="3">
        <v>571.25679408215296</v>
      </c>
      <c r="K18" t="str">
        <f t="shared" si="0"/>
        <v>ARTICULADO-CONVENCIONAL-50-0,5</v>
      </c>
    </row>
    <row r="19" spans="1:11">
      <c r="A19">
        <v>2010</v>
      </c>
      <c r="B19" t="s">
        <v>32</v>
      </c>
      <c r="C19" t="s">
        <v>12</v>
      </c>
      <c r="D19" t="s">
        <v>16</v>
      </c>
      <c r="E19">
        <v>50</v>
      </c>
      <c r="G19">
        <v>1</v>
      </c>
      <c r="I19" s="3">
        <v>638.19884958610703</v>
      </c>
      <c r="J19" s="3">
        <v>638.19884958610703</v>
      </c>
      <c r="K19" t="str">
        <f t="shared" si="0"/>
        <v>ARTICULADO-CONVENCIONAL-50-1</v>
      </c>
    </row>
    <row r="20" spans="1:11">
      <c r="A20">
        <v>2010</v>
      </c>
      <c r="B20" t="s">
        <v>32</v>
      </c>
      <c r="C20" t="s">
        <v>12</v>
      </c>
      <c r="D20" t="s">
        <v>17</v>
      </c>
      <c r="E20">
        <v>14</v>
      </c>
      <c r="F20">
        <v>20</v>
      </c>
      <c r="G20">
        <v>0</v>
      </c>
      <c r="H20">
        <v>0.5</v>
      </c>
      <c r="I20" s="3">
        <v>151.80630094813199</v>
      </c>
      <c r="J20" s="3">
        <v>185.67979360399801</v>
      </c>
      <c r="K20" t="str">
        <f t="shared" si="0"/>
        <v>ARTICULADO-EURO I - 91/542/EEC S I-14-0</v>
      </c>
    </row>
    <row r="21" spans="1:11">
      <c r="A21">
        <v>2010</v>
      </c>
      <c r="B21" t="s">
        <v>32</v>
      </c>
      <c r="C21" t="s">
        <v>12</v>
      </c>
      <c r="D21" t="s">
        <v>17</v>
      </c>
      <c r="E21">
        <v>14</v>
      </c>
      <c r="F21">
        <v>20</v>
      </c>
      <c r="G21">
        <v>0.5</v>
      </c>
      <c r="H21">
        <v>1</v>
      </c>
      <c r="I21" s="3">
        <v>185.64430290545499</v>
      </c>
      <c r="J21" s="3">
        <v>219.27111968899399</v>
      </c>
      <c r="K21" t="str">
        <f t="shared" si="0"/>
        <v>ARTICULADO-EURO I - 91/542/EEC S I-14-0,5</v>
      </c>
    </row>
    <row r="22" spans="1:11">
      <c r="A22">
        <v>2010</v>
      </c>
      <c r="B22" t="s">
        <v>32</v>
      </c>
      <c r="C22" t="s">
        <v>12</v>
      </c>
      <c r="D22" t="s">
        <v>17</v>
      </c>
      <c r="E22">
        <v>14</v>
      </c>
      <c r="F22">
        <v>20</v>
      </c>
      <c r="G22">
        <v>1</v>
      </c>
      <c r="I22" s="3">
        <v>219.75741982527001</v>
      </c>
      <c r="J22" s="3">
        <v>219.75741982527001</v>
      </c>
      <c r="K22" t="str">
        <f t="shared" si="0"/>
        <v>ARTICULADO-EURO I - 91/542/EEC S I-14-1</v>
      </c>
    </row>
    <row r="23" spans="1:11">
      <c r="A23">
        <v>2010</v>
      </c>
      <c r="B23" t="s">
        <v>32</v>
      </c>
      <c r="C23" t="s">
        <v>12</v>
      </c>
      <c r="D23" t="s">
        <v>17</v>
      </c>
      <c r="E23">
        <v>20</v>
      </c>
      <c r="F23">
        <v>28</v>
      </c>
      <c r="G23">
        <v>0</v>
      </c>
      <c r="H23">
        <v>0.5</v>
      </c>
      <c r="I23" s="3">
        <v>189.925000498163</v>
      </c>
      <c r="J23" s="3">
        <v>248.07907702819199</v>
      </c>
      <c r="K23" t="str">
        <f t="shared" si="0"/>
        <v>ARTICULADO-EURO I - 91/542/EEC S I-20-0</v>
      </c>
    </row>
    <row r="24" spans="1:11">
      <c r="A24">
        <v>2010</v>
      </c>
      <c r="B24" t="s">
        <v>32</v>
      </c>
      <c r="C24" t="s">
        <v>12</v>
      </c>
      <c r="D24" t="s">
        <v>17</v>
      </c>
      <c r="E24">
        <v>20</v>
      </c>
      <c r="F24">
        <v>28</v>
      </c>
      <c r="G24">
        <v>0.5</v>
      </c>
      <c r="H24">
        <v>1</v>
      </c>
      <c r="I24" s="3">
        <v>248.71019157299199</v>
      </c>
      <c r="J24" s="3">
        <v>301.69785708156002</v>
      </c>
      <c r="K24" t="str">
        <f t="shared" si="0"/>
        <v>ARTICULADO-EURO I - 91/542/EEC S I-20-0,5</v>
      </c>
    </row>
    <row r="25" spans="1:11">
      <c r="A25">
        <v>2010</v>
      </c>
      <c r="B25" t="s">
        <v>32</v>
      </c>
      <c r="C25" t="s">
        <v>12</v>
      </c>
      <c r="D25" t="s">
        <v>17</v>
      </c>
      <c r="E25">
        <v>20</v>
      </c>
      <c r="F25">
        <v>28</v>
      </c>
      <c r="G25">
        <v>1</v>
      </c>
      <c r="I25" s="3">
        <v>304.74680911043902</v>
      </c>
      <c r="J25" s="3">
        <v>304.74680911043902</v>
      </c>
      <c r="K25" t="str">
        <f t="shared" si="0"/>
        <v>ARTICULADO-EURO I - 91/542/EEC S I-20-1</v>
      </c>
    </row>
    <row r="26" spans="1:11">
      <c r="A26">
        <v>2010</v>
      </c>
      <c r="B26" t="s">
        <v>32</v>
      </c>
      <c r="C26" t="s">
        <v>12</v>
      </c>
      <c r="D26" t="s">
        <v>17</v>
      </c>
      <c r="E26">
        <v>28</v>
      </c>
      <c r="F26">
        <v>34</v>
      </c>
      <c r="G26">
        <v>0</v>
      </c>
      <c r="H26">
        <v>0.5</v>
      </c>
      <c r="I26" s="3">
        <v>196.08170915191201</v>
      </c>
      <c r="J26" s="3">
        <v>265.48403165562098</v>
      </c>
      <c r="K26" t="str">
        <f t="shared" si="0"/>
        <v>ARTICULADO-EURO I - 91/542/EEC S I-28-0</v>
      </c>
    </row>
    <row r="27" spans="1:11">
      <c r="A27">
        <v>2010</v>
      </c>
      <c r="B27" t="s">
        <v>32</v>
      </c>
      <c r="C27" t="s">
        <v>12</v>
      </c>
      <c r="D27" t="s">
        <v>17</v>
      </c>
      <c r="E27">
        <v>28</v>
      </c>
      <c r="F27">
        <v>34</v>
      </c>
      <c r="G27">
        <v>0.5</v>
      </c>
      <c r="H27">
        <v>1</v>
      </c>
      <c r="I27" s="3">
        <v>266.42732807721501</v>
      </c>
      <c r="J27" s="3">
        <v>323.85160671687697</v>
      </c>
      <c r="K27" t="str">
        <f t="shared" si="0"/>
        <v>ARTICULADO-EURO I - 91/542/EEC S I-28-0,5</v>
      </c>
    </row>
    <row r="28" spans="1:11">
      <c r="A28">
        <v>2010</v>
      </c>
      <c r="B28" t="s">
        <v>32</v>
      </c>
      <c r="C28" t="s">
        <v>12</v>
      </c>
      <c r="D28" t="s">
        <v>17</v>
      </c>
      <c r="E28">
        <v>28</v>
      </c>
      <c r="F28">
        <v>34</v>
      </c>
      <c r="G28">
        <v>1</v>
      </c>
      <c r="I28" s="3">
        <v>332.43313867280102</v>
      </c>
      <c r="J28" s="3">
        <v>332.43313867280102</v>
      </c>
      <c r="K28" t="str">
        <f t="shared" si="0"/>
        <v>ARTICULADO-EURO I - 91/542/EEC S I-28-1</v>
      </c>
    </row>
    <row r="29" spans="1:11">
      <c r="A29">
        <v>2010</v>
      </c>
      <c r="B29" t="s">
        <v>32</v>
      </c>
      <c r="C29" t="s">
        <v>12</v>
      </c>
      <c r="D29" t="s">
        <v>17</v>
      </c>
      <c r="E29">
        <v>34</v>
      </c>
      <c r="F29">
        <v>40</v>
      </c>
      <c r="G29">
        <v>0</v>
      </c>
      <c r="H29">
        <v>0.5</v>
      </c>
      <c r="I29" s="3">
        <v>208.508277800146</v>
      </c>
      <c r="J29" s="3">
        <v>299.26349573110502</v>
      </c>
      <c r="K29" t="str">
        <f t="shared" si="0"/>
        <v>ARTICULADO-EURO I - 91/542/EEC S I-34-0</v>
      </c>
    </row>
    <row r="30" spans="1:11">
      <c r="A30">
        <v>2010</v>
      </c>
      <c r="B30" t="s">
        <v>32</v>
      </c>
      <c r="C30" t="s">
        <v>12</v>
      </c>
      <c r="D30" t="s">
        <v>17</v>
      </c>
      <c r="E30">
        <v>34</v>
      </c>
      <c r="F30">
        <v>40</v>
      </c>
      <c r="G30">
        <v>0.5</v>
      </c>
      <c r="H30">
        <v>1</v>
      </c>
      <c r="I30" s="3">
        <v>300.84769571405599</v>
      </c>
      <c r="J30" s="3">
        <v>378.30876466851998</v>
      </c>
      <c r="K30" t="str">
        <f t="shared" si="0"/>
        <v>ARTICULADO-EURO I - 91/542/EEC S I-34-0,5</v>
      </c>
    </row>
    <row r="31" spans="1:11">
      <c r="A31">
        <v>2010</v>
      </c>
      <c r="B31" t="s">
        <v>32</v>
      </c>
      <c r="C31" t="s">
        <v>12</v>
      </c>
      <c r="D31" t="s">
        <v>17</v>
      </c>
      <c r="E31">
        <v>34</v>
      </c>
      <c r="F31">
        <v>40</v>
      </c>
      <c r="G31">
        <v>1</v>
      </c>
      <c r="I31" s="3">
        <v>389.91150094609202</v>
      </c>
      <c r="J31" s="3">
        <v>389.91150094609202</v>
      </c>
      <c r="K31" t="str">
        <f t="shared" si="0"/>
        <v>ARTICULADO-EURO I - 91/542/EEC S I-34-1</v>
      </c>
    </row>
    <row r="32" spans="1:11">
      <c r="A32">
        <v>2010</v>
      </c>
      <c r="B32" t="s">
        <v>32</v>
      </c>
      <c r="C32" t="s">
        <v>12</v>
      </c>
      <c r="D32" t="s">
        <v>17</v>
      </c>
      <c r="E32">
        <v>40</v>
      </c>
      <c r="F32">
        <v>50</v>
      </c>
      <c r="G32">
        <v>0</v>
      </c>
      <c r="H32">
        <v>0.5</v>
      </c>
      <c r="I32" s="3">
        <v>218.85544977010801</v>
      </c>
      <c r="J32" s="3">
        <v>335.78101598708997</v>
      </c>
      <c r="K32" t="str">
        <f t="shared" si="0"/>
        <v>ARTICULADO-EURO I - 91/542/EEC S I-40-0</v>
      </c>
    </row>
    <row r="33" spans="1:11">
      <c r="A33">
        <v>2010</v>
      </c>
      <c r="B33" t="s">
        <v>32</v>
      </c>
      <c r="C33" t="s">
        <v>12</v>
      </c>
      <c r="D33" t="s">
        <v>17</v>
      </c>
      <c r="E33">
        <v>40</v>
      </c>
      <c r="F33">
        <v>50</v>
      </c>
      <c r="G33">
        <v>0.5</v>
      </c>
      <c r="H33">
        <v>1</v>
      </c>
      <c r="I33" s="3">
        <v>338.59887207071102</v>
      </c>
      <c r="J33" s="3">
        <v>426.14367101732398</v>
      </c>
      <c r="K33" t="str">
        <f t="shared" si="0"/>
        <v>ARTICULADO-EURO I - 91/542/EEC S I-40-0,5</v>
      </c>
    </row>
    <row r="34" spans="1:11">
      <c r="A34">
        <v>2010</v>
      </c>
      <c r="B34" t="s">
        <v>32</v>
      </c>
      <c r="C34" t="s">
        <v>12</v>
      </c>
      <c r="D34" t="s">
        <v>17</v>
      </c>
      <c r="E34">
        <v>40</v>
      </c>
      <c r="F34">
        <v>50</v>
      </c>
      <c r="G34">
        <v>1</v>
      </c>
      <c r="I34" s="3">
        <v>453.98491599799002</v>
      </c>
      <c r="J34" s="3">
        <v>453.98491599799002</v>
      </c>
      <c r="K34" t="str">
        <f t="shared" si="0"/>
        <v>ARTICULADO-EURO I - 91/542/EEC S I-40-1</v>
      </c>
    </row>
    <row r="35" spans="1:11">
      <c r="A35">
        <v>2010</v>
      </c>
      <c r="B35" t="s">
        <v>32</v>
      </c>
      <c r="C35" t="s">
        <v>12</v>
      </c>
      <c r="D35" t="s">
        <v>17</v>
      </c>
      <c r="E35">
        <v>50</v>
      </c>
      <c r="G35">
        <v>0</v>
      </c>
      <c r="H35">
        <v>0.5</v>
      </c>
      <c r="I35" s="3">
        <v>254.24258390646301</v>
      </c>
      <c r="J35" s="3">
        <v>395.57006128147498</v>
      </c>
      <c r="K35" t="str">
        <f t="shared" si="0"/>
        <v>ARTICULADO-EURO I - 91/542/EEC S I-50-0</v>
      </c>
    </row>
    <row r="36" spans="1:11">
      <c r="A36">
        <v>2010</v>
      </c>
      <c r="B36" t="s">
        <v>32</v>
      </c>
      <c r="C36" t="s">
        <v>12</v>
      </c>
      <c r="D36" t="s">
        <v>17</v>
      </c>
      <c r="E36">
        <v>50</v>
      </c>
      <c r="G36">
        <v>0.5</v>
      </c>
      <c r="H36">
        <v>1</v>
      </c>
      <c r="I36" s="3">
        <v>410.375168472567</v>
      </c>
      <c r="J36" s="3">
        <v>513.22958182778802</v>
      </c>
      <c r="K36" t="str">
        <f t="shared" si="0"/>
        <v>ARTICULADO-EURO I - 91/542/EEC S I-50-0,5</v>
      </c>
    </row>
    <row r="37" spans="1:11">
      <c r="A37">
        <v>2010</v>
      </c>
      <c r="B37" t="s">
        <v>32</v>
      </c>
      <c r="C37" t="s">
        <v>12</v>
      </c>
      <c r="D37" t="s">
        <v>17</v>
      </c>
      <c r="E37">
        <v>50</v>
      </c>
      <c r="G37">
        <v>1</v>
      </c>
      <c r="I37" s="3">
        <v>558.75010539420998</v>
      </c>
      <c r="J37" s="3">
        <v>558.75010539420998</v>
      </c>
      <c r="K37" t="str">
        <f t="shared" si="0"/>
        <v>ARTICULADO-EURO I - 91/542/EEC S I-50-1</v>
      </c>
    </row>
    <row r="38" spans="1:11">
      <c r="A38">
        <v>2010</v>
      </c>
      <c r="B38" t="s">
        <v>32</v>
      </c>
      <c r="C38" t="s">
        <v>12</v>
      </c>
      <c r="D38" t="s">
        <v>18</v>
      </c>
      <c r="E38">
        <v>14</v>
      </c>
      <c r="F38">
        <v>20</v>
      </c>
      <c r="G38">
        <v>0</v>
      </c>
      <c r="H38">
        <v>0.5</v>
      </c>
      <c r="I38" s="3">
        <v>148.090359350293</v>
      </c>
      <c r="J38" s="3">
        <v>182.207099023642</v>
      </c>
      <c r="K38" t="str">
        <f t="shared" si="0"/>
        <v>ARTICULADO-EURO II - 91/542/EEC S II-14-0</v>
      </c>
    </row>
    <row r="39" spans="1:11">
      <c r="A39">
        <v>2010</v>
      </c>
      <c r="B39" t="s">
        <v>32</v>
      </c>
      <c r="C39" t="s">
        <v>12</v>
      </c>
      <c r="D39" t="s">
        <v>18</v>
      </c>
      <c r="E39">
        <v>14</v>
      </c>
      <c r="F39">
        <v>20</v>
      </c>
      <c r="G39">
        <v>0.5</v>
      </c>
      <c r="H39">
        <v>1</v>
      </c>
      <c r="I39" s="3">
        <v>182.06810167261901</v>
      </c>
      <c r="J39" s="3">
        <v>216.61219064562701</v>
      </c>
      <c r="K39" t="str">
        <f t="shared" si="0"/>
        <v>ARTICULADO-EURO II - 91/542/EEC S II-14-0,5</v>
      </c>
    </row>
    <row r="40" spans="1:11">
      <c r="A40">
        <v>2010</v>
      </c>
      <c r="B40" t="s">
        <v>32</v>
      </c>
      <c r="C40" t="s">
        <v>12</v>
      </c>
      <c r="D40" t="s">
        <v>18</v>
      </c>
      <c r="E40">
        <v>14</v>
      </c>
      <c r="F40">
        <v>20</v>
      </c>
      <c r="G40">
        <v>1</v>
      </c>
      <c r="I40" s="3">
        <v>217.05925075046</v>
      </c>
      <c r="J40" s="3">
        <v>217.05925075046</v>
      </c>
      <c r="K40" t="str">
        <f t="shared" si="0"/>
        <v>ARTICULADO-EURO II - 91/542/EEC S II-14-1</v>
      </c>
    </row>
    <row r="41" spans="1:11">
      <c r="A41">
        <v>2010</v>
      </c>
      <c r="B41" t="s">
        <v>32</v>
      </c>
      <c r="C41" t="s">
        <v>12</v>
      </c>
      <c r="D41" t="s">
        <v>18</v>
      </c>
      <c r="E41">
        <v>20</v>
      </c>
      <c r="F41">
        <v>28</v>
      </c>
      <c r="G41">
        <v>0</v>
      </c>
      <c r="H41">
        <v>0.5</v>
      </c>
      <c r="I41" s="3">
        <v>183.19554223416799</v>
      </c>
      <c r="J41" s="3">
        <v>242.608251653021</v>
      </c>
      <c r="K41" t="str">
        <f t="shared" si="0"/>
        <v>ARTICULADO-EURO II - 91/542/EEC S II-20-0</v>
      </c>
    </row>
    <row r="42" spans="1:11">
      <c r="A42">
        <v>2010</v>
      </c>
      <c r="B42" t="s">
        <v>32</v>
      </c>
      <c r="C42" t="s">
        <v>12</v>
      </c>
      <c r="D42" t="s">
        <v>18</v>
      </c>
      <c r="E42">
        <v>20</v>
      </c>
      <c r="F42">
        <v>28</v>
      </c>
      <c r="G42">
        <v>0.5</v>
      </c>
      <c r="H42">
        <v>1</v>
      </c>
      <c r="I42" s="3">
        <v>242.86884481016901</v>
      </c>
      <c r="J42" s="3">
        <v>296.88530373876398</v>
      </c>
      <c r="K42" t="str">
        <f t="shared" si="0"/>
        <v>ARTICULADO-EURO II - 91/542/EEC S II-20-0,5</v>
      </c>
    </row>
    <row r="43" spans="1:11">
      <c r="A43">
        <v>2010</v>
      </c>
      <c r="B43" t="s">
        <v>32</v>
      </c>
      <c r="C43" t="s">
        <v>12</v>
      </c>
      <c r="D43" t="s">
        <v>18</v>
      </c>
      <c r="E43">
        <v>20</v>
      </c>
      <c r="F43">
        <v>28</v>
      </c>
      <c r="G43">
        <v>1</v>
      </c>
      <c r="I43" s="3">
        <v>300.67376602946302</v>
      </c>
      <c r="J43" s="3">
        <v>300.67376602946302</v>
      </c>
      <c r="K43" t="str">
        <f t="shared" si="0"/>
        <v>ARTICULADO-EURO II - 91/542/EEC S II-20-1</v>
      </c>
    </row>
    <row r="44" spans="1:11">
      <c r="A44">
        <v>2010</v>
      </c>
      <c r="B44" t="s">
        <v>32</v>
      </c>
      <c r="C44" t="s">
        <v>12</v>
      </c>
      <c r="D44" t="s">
        <v>18</v>
      </c>
      <c r="E44">
        <v>28</v>
      </c>
      <c r="F44">
        <v>34</v>
      </c>
      <c r="G44">
        <v>0</v>
      </c>
      <c r="H44">
        <v>0.5</v>
      </c>
      <c r="I44" s="3">
        <v>189.03094045877401</v>
      </c>
      <c r="J44" s="3">
        <v>260.36295023878603</v>
      </c>
      <c r="K44" t="str">
        <f t="shared" si="0"/>
        <v>ARTICULADO-EURO II - 91/542/EEC S II-28-0</v>
      </c>
    </row>
    <row r="45" spans="1:11">
      <c r="A45">
        <v>2010</v>
      </c>
      <c r="B45" t="s">
        <v>32</v>
      </c>
      <c r="C45" t="s">
        <v>12</v>
      </c>
      <c r="D45" t="s">
        <v>18</v>
      </c>
      <c r="E45">
        <v>28</v>
      </c>
      <c r="F45">
        <v>34</v>
      </c>
      <c r="G45">
        <v>0.5</v>
      </c>
      <c r="H45">
        <v>1</v>
      </c>
      <c r="I45" s="3">
        <v>261.17049072775802</v>
      </c>
      <c r="J45" s="3">
        <v>323.57192297071799</v>
      </c>
      <c r="K45" t="str">
        <f t="shared" si="0"/>
        <v>ARTICULADO-EURO II - 91/542/EEC S II-28-0,5</v>
      </c>
    </row>
    <row r="46" spans="1:11">
      <c r="A46">
        <v>2010</v>
      </c>
      <c r="B46" t="s">
        <v>32</v>
      </c>
      <c r="C46" t="s">
        <v>12</v>
      </c>
      <c r="D46" t="s">
        <v>18</v>
      </c>
      <c r="E46">
        <v>28</v>
      </c>
      <c r="F46">
        <v>34</v>
      </c>
      <c r="G46">
        <v>1</v>
      </c>
      <c r="I46" s="3">
        <v>330.05244831265298</v>
      </c>
      <c r="J46" s="3">
        <v>330.05244831265298</v>
      </c>
      <c r="K46" t="str">
        <f t="shared" si="0"/>
        <v>ARTICULADO-EURO II - 91/542/EEC S II-28-1</v>
      </c>
    </row>
    <row r="47" spans="1:11">
      <c r="A47">
        <v>2010</v>
      </c>
      <c r="B47" t="s">
        <v>32</v>
      </c>
      <c r="C47" t="s">
        <v>12</v>
      </c>
      <c r="D47" t="s">
        <v>18</v>
      </c>
      <c r="E47">
        <v>34</v>
      </c>
      <c r="F47">
        <v>40</v>
      </c>
      <c r="G47">
        <v>0</v>
      </c>
      <c r="H47">
        <v>0.5</v>
      </c>
      <c r="I47" s="3">
        <v>204.066310821109</v>
      </c>
      <c r="J47" s="3">
        <v>298.64308619245497</v>
      </c>
      <c r="K47" t="str">
        <f t="shared" si="0"/>
        <v>ARTICULADO-EURO II - 91/542/EEC S II-34-0</v>
      </c>
    </row>
    <row r="48" spans="1:11">
      <c r="A48">
        <v>2010</v>
      </c>
      <c r="B48" t="s">
        <v>32</v>
      </c>
      <c r="C48" t="s">
        <v>12</v>
      </c>
      <c r="D48" t="s">
        <v>18</v>
      </c>
      <c r="E48">
        <v>34</v>
      </c>
      <c r="F48">
        <v>40</v>
      </c>
      <c r="G48">
        <v>0.5</v>
      </c>
      <c r="H48">
        <v>1</v>
      </c>
      <c r="I48" s="3">
        <v>299.46692372453901</v>
      </c>
      <c r="J48" s="3">
        <v>381.67265839353098</v>
      </c>
      <c r="K48" t="str">
        <f t="shared" si="0"/>
        <v>ARTICULADO-EURO II - 91/542/EEC S II-34-0,5</v>
      </c>
    </row>
    <row r="49" spans="1:11">
      <c r="A49">
        <v>2010</v>
      </c>
      <c r="B49" t="s">
        <v>32</v>
      </c>
      <c r="C49" t="s">
        <v>12</v>
      </c>
      <c r="D49" t="s">
        <v>18</v>
      </c>
      <c r="E49">
        <v>34</v>
      </c>
      <c r="F49">
        <v>40</v>
      </c>
      <c r="G49">
        <v>1</v>
      </c>
      <c r="I49" s="3">
        <v>392.51311633763601</v>
      </c>
      <c r="J49" s="3">
        <v>392.51311633763601</v>
      </c>
      <c r="K49" t="str">
        <f t="shared" si="0"/>
        <v>ARTICULADO-EURO II - 91/542/EEC S II-34-1</v>
      </c>
    </row>
    <row r="50" spans="1:11">
      <c r="A50">
        <v>2010</v>
      </c>
      <c r="B50" t="s">
        <v>32</v>
      </c>
      <c r="C50" t="s">
        <v>12</v>
      </c>
      <c r="D50" t="s">
        <v>18</v>
      </c>
      <c r="E50">
        <v>40</v>
      </c>
      <c r="F50">
        <v>50</v>
      </c>
      <c r="G50">
        <v>0</v>
      </c>
      <c r="H50">
        <v>0.5</v>
      </c>
      <c r="I50" s="3">
        <v>215.24218468997799</v>
      </c>
      <c r="J50" s="3">
        <v>332.54189573311601</v>
      </c>
      <c r="K50" t="str">
        <f t="shared" si="0"/>
        <v>ARTICULADO-EURO II - 91/542/EEC S II-40-0</v>
      </c>
    </row>
    <row r="51" spans="1:11">
      <c r="A51">
        <v>2010</v>
      </c>
      <c r="B51" t="s">
        <v>32</v>
      </c>
      <c r="C51" t="s">
        <v>12</v>
      </c>
      <c r="D51" t="s">
        <v>18</v>
      </c>
      <c r="E51">
        <v>40</v>
      </c>
      <c r="F51">
        <v>50</v>
      </c>
      <c r="G51">
        <v>0.5</v>
      </c>
      <c r="H51">
        <v>1</v>
      </c>
      <c r="I51" s="3">
        <v>337.47190529662902</v>
      </c>
      <c r="J51" s="3">
        <v>426.07050528959599</v>
      </c>
      <c r="K51" t="str">
        <f t="shared" si="0"/>
        <v>ARTICULADO-EURO II - 91/542/EEC S II-40-0,5</v>
      </c>
    </row>
    <row r="52" spans="1:11">
      <c r="A52">
        <v>2010</v>
      </c>
      <c r="B52" t="s">
        <v>32</v>
      </c>
      <c r="C52" t="s">
        <v>12</v>
      </c>
      <c r="D52" t="s">
        <v>18</v>
      </c>
      <c r="E52">
        <v>40</v>
      </c>
      <c r="F52">
        <v>50</v>
      </c>
      <c r="G52">
        <v>1</v>
      </c>
      <c r="I52" s="3">
        <v>456.11565963348102</v>
      </c>
      <c r="J52" s="3">
        <v>456.11565963348102</v>
      </c>
      <c r="K52" t="str">
        <f t="shared" si="0"/>
        <v>ARTICULADO-EURO II - 91/542/EEC S II-40-1</v>
      </c>
    </row>
    <row r="53" spans="1:11">
      <c r="A53">
        <v>2010</v>
      </c>
      <c r="B53" t="s">
        <v>32</v>
      </c>
      <c r="C53" t="s">
        <v>12</v>
      </c>
      <c r="D53" t="s">
        <v>18</v>
      </c>
      <c r="E53">
        <v>50</v>
      </c>
      <c r="G53">
        <v>0</v>
      </c>
      <c r="H53">
        <v>0.5</v>
      </c>
      <c r="I53" s="3">
        <v>249.49917673274601</v>
      </c>
      <c r="J53" s="3">
        <v>404.15948849760701</v>
      </c>
      <c r="K53" t="str">
        <f t="shared" si="0"/>
        <v>ARTICULADO-EURO II - 91/542/EEC S II-50-0</v>
      </c>
    </row>
    <row r="54" spans="1:11">
      <c r="A54">
        <v>2010</v>
      </c>
      <c r="B54" t="s">
        <v>32</v>
      </c>
      <c r="C54" t="s">
        <v>12</v>
      </c>
      <c r="D54" t="s">
        <v>18</v>
      </c>
      <c r="E54">
        <v>50</v>
      </c>
      <c r="G54">
        <v>0.5</v>
      </c>
      <c r="H54">
        <v>1</v>
      </c>
      <c r="I54" s="3">
        <v>410.44103093997001</v>
      </c>
      <c r="J54" s="3">
        <v>524.86552706976602</v>
      </c>
      <c r="K54" t="str">
        <f t="shared" si="0"/>
        <v>ARTICULADO-EURO II - 91/542/EEC S II-50-0,5</v>
      </c>
    </row>
    <row r="55" spans="1:11">
      <c r="A55">
        <v>2010</v>
      </c>
      <c r="B55" t="s">
        <v>32</v>
      </c>
      <c r="C55" t="s">
        <v>12</v>
      </c>
      <c r="D55" t="s">
        <v>18</v>
      </c>
      <c r="E55">
        <v>50</v>
      </c>
      <c r="G55">
        <v>1</v>
      </c>
      <c r="I55" s="3">
        <v>562.69775187805499</v>
      </c>
      <c r="J55" s="3">
        <v>562.69775187805499</v>
      </c>
      <c r="K55" t="str">
        <f t="shared" si="0"/>
        <v>ARTICULADO-EURO II - 91/542/EEC S II-50-1</v>
      </c>
    </row>
    <row r="56" spans="1:11">
      <c r="A56">
        <v>2010</v>
      </c>
      <c r="B56" t="s">
        <v>32</v>
      </c>
      <c r="C56" t="s">
        <v>12</v>
      </c>
      <c r="D56" t="s">
        <v>19</v>
      </c>
      <c r="E56">
        <v>14</v>
      </c>
      <c r="F56">
        <v>20</v>
      </c>
      <c r="G56">
        <v>0</v>
      </c>
      <c r="H56">
        <v>0.5</v>
      </c>
      <c r="I56" s="3">
        <v>154.816997620281</v>
      </c>
      <c r="J56" s="3">
        <v>188.23436469918701</v>
      </c>
      <c r="K56" t="str">
        <f t="shared" si="0"/>
        <v>ARTICULADO-EURO III - COM(97) 627-14-0</v>
      </c>
    </row>
    <row r="57" spans="1:11">
      <c r="A57">
        <v>2010</v>
      </c>
      <c r="B57" t="s">
        <v>32</v>
      </c>
      <c r="C57" t="s">
        <v>12</v>
      </c>
      <c r="D57" t="s">
        <v>19</v>
      </c>
      <c r="E57">
        <v>14</v>
      </c>
      <c r="F57">
        <v>20</v>
      </c>
      <c r="G57">
        <v>0.5</v>
      </c>
      <c r="H57">
        <v>1</v>
      </c>
      <c r="I57" s="3">
        <v>188.11773380943501</v>
      </c>
      <c r="J57" s="3">
        <v>221.60469644877199</v>
      </c>
      <c r="K57" t="str">
        <f t="shared" si="0"/>
        <v>ARTICULADO-EURO III - COM(97) 627-14-0,5</v>
      </c>
    </row>
    <row r="58" spans="1:11">
      <c r="A58">
        <v>2010</v>
      </c>
      <c r="B58" t="s">
        <v>32</v>
      </c>
      <c r="C58" t="s">
        <v>12</v>
      </c>
      <c r="D58" t="s">
        <v>19</v>
      </c>
      <c r="E58">
        <v>14</v>
      </c>
      <c r="F58">
        <v>20</v>
      </c>
      <c r="G58">
        <v>1</v>
      </c>
      <c r="I58" s="3">
        <v>222.16243341149101</v>
      </c>
      <c r="J58" s="3">
        <v>222.16243341149101</v>
      </c>
      <c r="K58" t="str">
        <f t="shared" si="0"/>
        <v>ARTICULADO-EURO III - COM(97) 627-14-1</v>
      </c>
    </row>
    <row r="59" spans="1:11">
      <c r="A59">
        <v>2010</v>
      </c>
      <c r="B59" t="s">
        <v>32</v>
      </c>
      <c r="C59" t="s">
        <v>12</v>
      </c>
      <c r="D59" t="s">
        <v>19</v>
      </c>
      <c r="E59">
        <v>20</v>
      </c>
      <c r="F59">
        <v>28</v>
      </c>
      <c r="G59">
        <v>0</v>
      </c>
      <c r="H59">
        <v>0.5</v>
      </c>
      <c r="I59" s="3">
        <v>190.70448744562401</v>
      </c>
      <c r="J59" s="3">
        <v>247.32553947202001</v>
      </c>
      <c r="K59" t="str">
        <f t="shared" si="0"/>
        <v>ARTICULADO-EURO III - COM(97) 627-20-0</v>
      </c>
    </row>
    <row r="60" spans="1:11">
      <c r="A60">
        <v>2010</v>
      </c>
      <c r="B60" t="s">
        <v>32</v>
      </c>
      <c r="C60" t="s">
        <v>12</v>
      </c>
      <c r="D60" t="s">
        <v>19</v>
      </c>
      <c r="E60">
        <v>20</v>
      </c>
      <c r="F60">
        <v>28</v>
      </c>
      <c r="G60">
        <v>0.5</v>
      </c>
      <c r="H60">
        <v>1</v>
      </c>
      <c r="I60" s="3">
        <v>247.987188197558</v>
      </c>
      <c r="J60" s="3">
        <v>302.36316303846098</v>
      </c>
      <c r="K60" t="str">
        <f t="shared" si="0"/>
        <v>ARTICULADO-EURO III - COM(97) 627-20-0,5</v>
      </c>
    </row>
    <row r="61" spans="1:11">
      <c r="A61">
        <v>2010</v>
      </c>
      <c r="B61" t="s">
        <v>32</v>
      </c>
      <c r="C61" t="s">
        <v>12</v>
      </c>
      <c r="D61" t="s">
        <v>19</v>
      </c>
      <c r="E61">
        <v>20</v>
      </c>
      <c r="F61">
        <v>28</v>
      </c>
      <c r="G61">
        <v>1</v>
      </c>
      <c r="I61" s="3">
        <v>305.07449038017398</v>
      </c>
      <c r="J61" s="3">
        <v>305.07449038017398</v>
      </c>
      <c r="K61" t="str">
        <f t="shared" si="0"/>
        <v>ARTICULADO-EURO III - COM(97) 627-20-1</v>
      </c>
    </row>
    <row r="62" spans="1:11">
      <c r="A62">
        <v>2010</v>
      </c>
      <c r="B62" t="s">
        <v>32</v>
      </c>
      <c r="C62" t="s">
        <v>12</v>
      </c>
      <c r="D62" t="s">
        <v>19</v>
      </c>
      <c r="E62">
        <v>28</v>
      </c>
      <c r="F62">
        <v>34</v>
      </c>
      <c r="G62">
        <v>0</v>
      </c>
      <c r="H62">
        <v>0.5</v>
      </c>
      <c r="I62" s="3">
        <v>196.340302081413</v>
      </c>
      <c r="J62" s="3">
        <v>265.29812852894599</v>
      </c>
      <c r="K62" t="str">
        <f t="shared" si="0"/>
        <v>ARTICULADO-EURO III - COM(97) 627-28-0</v>
      </c>
    </row>
    <row r="63" spans="1:11">
      <c r="A63">
        <v>2010</v>
      </c>
      <c r="B63" t="s">
        <v>32</v>
      </c>
      <c r="C63" t="s">
        <v>12</v>
      </c>
      <c r="D63" t="s">
        <v>19</v>
      </c>
      <c r="E63">
        <v>28</v>
      </c>
      <c r="F63">
        <v>34</v>
      </c>
      <c r="G63">
        <v>0.5</v>
      </c>
      <c r="H63">
        <v>1</v>
      </c>
      <c r="I63" s="3">
        <v>266.30129659986898</v>
      </c>
      <c r="J63" s="3">
        <v>329.14025073489802</v>
      </c>
      <c r="K63" t="str">
        <f t="shared" si="0"/>
        <v>ARTICULADO-EURO III - COM(97) 627-28-0,5</v>
      </c>
    </row>
    <row r="64" spans="1:11">
      <c r="A64">
        <v>2010</v>
      </c>
      <c r="B64" t="s">
        <v>32</v>
      </c>
      <c r="C64" t="s">
        <v>12</v>
      </c>
      <c r="D64" t="s">
        <v>19</v>
      </c>
      <c r="E64">
        <v>28</v>
      </c>
      <c r="F64">
        <v>34</v>
      </c>
      <c r="G64">
        <v>1</v>
      </c>
      <c r="I64" s="3">
        <v>334.69874602552898</v>
      </c>
      <c r="J64" s="3">
        <v>334.69874602552898</v>
      </c>
      <c r="K64" t="str">
        <f t="shared" si="0"/>
        <v>ARTICULADO-EURO III - COM(97) 627-28-1</v>
      </c>
    </row>
    <row r="65" spans="1:11">
      <c r="A65">
        <v>2010</v>
      </c>
      <c r="B65" t="s">
        <v>32</v>
      </c>
      <c r="C65" t="s">
        <v>12</v>
      </c>
      <c r="D65" t="s">
        <v>19</v>
      </c>
      <c r="E65">
        <v>34</v>
      </c>
      <c r="F65">
        <v>40</v>
      </c>
      <c r="G65">
        <v>0</v>
      </c>
      <c r="H65">
        <v>0.5</v>
      </c>
      <c r="I65" s="3">
        <v>210.76085151285</v>
      </c>
      <c r="J65" s="3">
        <v>302.05966542258699</v>
      </c>
      <c r="K65" t="str">
        <f t="shared" si="0"/>
        <v>ARTICULADO-EURO III - COM(97) 627-34-0</v>
      </c>
    </row>
    <row r="66" spans="1:11">
      <c r="A66">
        <v>2010</v>
      </c>
      <c r="B66" t="s">
        <v>32</v>
      </c>
      <c r="C66" t="s">
        <v>12</v>
      </c>
      <c r="D66" t="s">
        <v>19</v>
      </c>
      <c r="E66">
        <v>34</v>
      </c>
      <c r="F66">
        <v>40</v>
      </c>
      <c r="G66">
        <v>0.5</v>
      </c>
      <c r="H66">
        <v>1</v>
      </c>
      <c r="I66" s="3">
        <v>303.31189320226599</v>
      </c>
      <c r="J66" s="3">
        <v>379.996201866798</v>
      </c>
      <c r="K66" t="str">
        <f t="shared" si="0"/>
        <v>ARTICULADO-EURO III - COM(97) 627-34-0,5</v>
      </c>
    </row>
    <row r="67" spans="1:11">
      <c r="A67">
        <v>2010</v>
      </c>
      <c r="B67" t="s">
        <v>32</v>
      </c>
      <c r="C67" t="s">
        <v>12</v>
      </c>
      <c r="D67" t="s">
        <v>19</v>
      </c>
      <c r="E67">
        <v>34</v>
      </c>
      <c r="F67">
        <v>40</v>
      </c>
      <c r="G67">
        <v>1</v>
      </c>
      <c r="I67" s="3">
        <v>393.60018449830602</v>
      </c>
      <c r="J67" s="3">
        <v>393.60018449830602</v>
      </c>
      <c r="K67" t="str">
        <f t="shared" ref="K67:K130" si="1">C67&amp;"-"&amp;D67&amp;"-"&amp;E67&amp;"-"&amp;G67</f>
        <v>ARTICULADO-EURO III - COM(97) 627-34-1</v>
      </c>
    </row>
    <row r="68" spans="1:11">
      <c r="A68">
        <v>2010</v>
      </c>
      <c r="B68" t="s">
        <v>32</v>
      </c>
      <c r="C68" t="s">
        <v>12</v>
      </c>
      <c r="D68" t="s">
        <v>19</v>
      </c>
      <c r="E68">
        <v>40</v>
      </c>
      <c r="F68">
        <v>50</v>
      </c>
      <c r="G68">
        <v>0</v>
      </c>
      <c r="H68">
        <v>0.5</v>
      </c>
      <c r="I68" s="3">
        <v>221.69309269694401</v>
      </c>
      <c r="J68" s="3">
        <v>337.58501558256597</v>
      </c>
      <c r="K68" t="str">
        <f t="shared" si="1"/>
        <v>ARTICULADO-EURO III - COM(97) 627-40-0</v>
      </c>
    </row>
    <row r="69" spans="1:11">
      <c r="A69">
        <v>2010</v>
      </c>
      <c r="B69" t="s">
        <v>32</v>
      </c>
      <c r="C69" t="s">
        <v>12</v>
      </c>
      <c r="D69" t="s">
        <v>19</v>
      </c>
      <c r="E69">
        <v>40</v>
      </c>
      <c r="F69">
        <v>50</v>
      </c>
      <c r="G69">
        <v>0.5</v>
      </c>
      <c r="H69">
        <v>1</v>
      </c>
      <c r="I69" s="3">
        <v>340.90253431192201</v>
      </c>
      <c r="J69" s="3">
        <v>439.44248525469999</v>
      </c>
      <c r="K69" t="str">
        <f t="shared" si="1"/>
        <v>ARTICULADO-EURO III - COM(97) 627-40-0,5</v>
      </c>
    </row>
    <row r="70" spans="1:11">
      <c r="A70">
        <v>2010</v>
      </c>
      <c r="B70" t="s">
        <v>32</v>
      </c>
      <c r="C70" t="s">
        <v>12</v>
      </c>
      <c r="D70" t="s">
        <v>19</v>
      </c>
      <c r="E70">
        <v>40</v>
      </c>
      <c r="F70">
        <v>50</v>
      </c>
      <c r="G70">
        <v>1</v>
      </c>
      <c r="I70" s="3">
        <v>457.79005696617998</v>
      </c>
      <c r="J70" s="3">
        <v>457.79005696617998</v>
      </c>
      <c r="K70" t="str">
        <f t="shared" si="1"/>
        <v>ARTICULADO-EURO III - COM(97) 627-40-1</v>
      </c>
    </row>
    <row r="71" spans="1:11">
      <c r="A71">
        <v>2010</v>
      </c>
      <c r="B71" t="s">
        <v>32</v>
      </c>
      <c r="C71" t="s">
        <v>12</v>
      </c>
      <c r="D71" t="s">
        <v>19</v>
      </c>
      <c r="E71">
        <v>50</v>
      </c>
      <c r="G71">
        <v>0</v>
      </c>
      <c r="H71">
        <v>0.5</v>
      </c>
      <c r="I71" s="3">
        <v>256.28907607852301</v>
      </c>
      <c r="J71" s="3">
        <v>406.74074854309498</v>
      </c>
      <c r="K71" t="str">
        <f t="shared" si="1"/>
        <v>ARTICULADO-EURO III - COM(97) 627-50-0</v>
      </c>
    </row>
    <row r="72" spans="1:11">
      <c r="A72">
        <v>2010</v>
      </c>
      <c r="B72" t="s">
        <v>32</v>
      </c>
      <c r="C72" t="s">
        <v>12</v>
      </c>
      <c r="D72" t="s">
        <v>19</v>
      </c>
      <c r="E72">
        <v>50</v>
      </c>
      <c r="G72">
        <v>0.5</v>
      </c>
      <c r="H72">
        <v>1</v>
      </c>
      <c r="I72" s="3">
        <v>412.921367186265</v>
      </c>
      <c r="J72" s="3">
        <v>492.48331773766398</v>
      </c>
      <c r="K72" t="str">
        <f t="shared" si="1"/>
        <v>ARTICULADO-EURO III - COM(97) 627-50-0,5</v>
      </c>
    </row>
    <row r="73" spans="1:11">
      <c r="A73">
        <v>2010</v>
      </c>
      <c r="B73" t="s">
        <v>32</v>
      </c>
      <c r="C73" t="s">
        <v>12</v>
      </c>
      <c r="D73" t="s">
        <v>19</v>
      </c>
      <c r="E73">
        <v>50</v>
      </c>
      <c r="G73">
        <v>1</v>
      </c>
      <c r="I73" s="3">
        <v>565.05940620884496</v>
      </c>
      <c r="J73" s="3">
        <v>565.05940620884496</v>
      </c>
      <c r="K73" t="str">
        <f t="shared" si="1"/>
        <v>ARTICULADO-EURO III - COM(97) 627-50-1</v>
      </c>
    </row>
    <row r="74" spans="1:11">
      <c r="A74">
        <v>2010</v>
      </c>
      <c r="B74" t="s">
        <v>32</v>
      </c>
      <c r="C74" t="s">
        <v>12</v>
      </c>
      <c r="D74" t="s">
        <v>20</v>
      </c>
      <c r="E74">
        <v>14</v>
      </c>
      <c r="F74">
        <v>20</v>
      </c>
      <c r="G74">
        <v>0</v>
      </c>
      <c r="H74">
        <v>0.5</v>
      </c>
      <c r="I74" s="3">
        <v>144.30531374883199</v>
      </c>
      <c r="J74" s="3">
        <v>175.20019166549</v>
      </c>
      <c r="K74" t="str">
        <f t="shared" si="1"/>
        <v>ARTICULADO-EURO IV - COM(1998) 776-14-0</v>
      </c>
    </row>
    <row r="75" spans="1:11">
      <c r="A75">
        <v>2010</v>
      </c>
      <c r="B75" t="s">
        <v>32</v>
      </c>
      <c r="C75" t="s">
        <v>12</v>
      </c>
      <c r="D75" t="s">
        <v>20</v>
      </c>
      <c r="E75">
        <v>14</v>
      </c>
      <c r="F75">
        <v>20</v>
      </c>
      <c r="G75">
        <v>0.5</v>
      </c>
      <c r="H75">
        <v>1</v>
      </c>
      <c r="I75" s="3">
        <v>175.061895280985</v>
      </c>
      <c r="J75" s="3">
        <v>206.49111713038701</v>
      </c>
      <c r="K75" t="str">
        <f t="shared" si="1"/>
        <v>ARTICULADO-EURO IV - COM(1998) 776-14-0,5</v>
      </c>
    </row>
    <row r="76" spans="1:11">
      <c r="A76">
        <v>2010</v>
      </c>
      <c r="B76" t="s">
        <v>32</v>
      </c>
      <c r="C76" t="s">
        <v>12</v>
      </c>
      <c r="D76" t="s">
        <v>20</v>
      </c>
      <c r="E76">
        <v>14</v>
      </c>
      <c r="F76">
        <v>20</v>
      </c>
      <c r="G76">
        <v>1</v>
      </c>
      <c r="I76" s="3">
        <v>207.04014491860099</v>
      </c>
      <c r="J76" s="3">
        <v>207.04014491860099</v>
      </c>
      <c r="K76" t="str">
        <f t="shared" si="1"/>
        <v>ARTICULADO-EURO IV - COM(1998) 776-14-1</v>
      </c>
    </row>
    <row r="77" spans="1:11">
      <c r="A77">
        <v>2010</v>
      </c>
      <c r="B77" t="s">
        <v>32</v>
      </c>
      <c r="C77" t="s">
        <v>12</v>
      </c>
      <c r="D77" t="s">
        <v>20</v>
      </c>
      <c r="E77">
        <v>20</v>
      </c>
      <c r="F77">
        <v>28</v>
      </c>
      <c r="G77">
        <v>0</v>
      </c>
      <c r="H77">
        <v>0.5</v>
      </c>
      <c r="I77" s="3">
        <v>177.27526345700801</v>
      </c>
      <c r="J77" s="3">
        <v>230.32229908603099</v>
      </c>
      <c r="K77" t="str">
        <f t="shared" si="1"/>
        <v>ARTICULADO-EURO IV - COM(1998) 776-20-0</v>
      </c>
    </row>
    <row r="78" spans="1:11">
      <c r="A78">
        <v>2010</v>
      </c>
      <c r="B78" t="s">
        <v>32</v>
      </c>
      <c r="C78" t="s">
        <v>12</v>
      </c>
      <c r="D78" t="s">
        <v>20</v>
      </c>
      <c r="E78">
        <v>20</v>
      </c>
      <c r="F78">
        <v>28</v>
      </c>
      <c r="G78">
        <v>0.5</v>
      </c>
      <c r="H78">
        <v>1</v>
      </c>
      <c r="I78" s="3">
        <v>230.94023709566301</v>
      </c>
      <c r="J78" s="3">
        <v>281.54678913573201</v>
      </c>
      <c r="K78" t="str">
        <f t="shared" si="1"/>
        <v>ARTICULADO-EURO IV - COM(1998) 776-20-0,5</v>
      </c>
    </row>
    <row r="79" spans="1:11">
      <c r="A79">
        <v>2010</v>
      </c>
      <c r="B79" t="s">
        <v>32</v>
      </c>
      <c r="C79" t="s">
        <v>12</v>
      </c>
      <c r="D79" t="s">
        <v>20</v>
      </c>
      <c r="E79">
        <v>20</v>
      </c>
      <c r="F79">
        <v>28</v>
      </c>
      <c r="G79">
        <v>1</v>
      </c>
      <c r="I79" s="3">
        <v>284.02142184318399</v>
      </c>
      <c r="J79" s="3">
        <v>284.02142184318399</v>
      </c>
      <c r="K79" t="str">
        <f t="shared" si="1"/>
        <v>ARTICULADO-EURO IV - COM(1998) 776-20-1</v>
      </c>
    </row>
    <row r="80" spans="1:11">
      <c r="A80">
        <v>2010</v>
      </c>
      <c r="B80" t="s">
        <v>32</v>
      </c>
      <c r="C80" t="s">
        <v>12</v>
      </c>
      <c r="D80" t="s">
        <v>20</v>
      </c>
      <c r="E80">
        <v>28</v>
      </c>
      <c r="F80">
        <v>34</v>
      </c>
      <c r="G80">
        <v>0</v>
      </c>
      <c r="H80">
        <v>0.5</v>
      </c>
      <c r="I80" s="3">
        <v>182.09781135672699</v>
      </c>
      <c r="J80" s="3">
        <v>246.59904731466199</v>
      </c>
      <c r="K80" t="str">
        <f t="shared" si="1"/>
        <v>ARTICULADO-EURO IV - COM(1998) 776-28-0</v>
      </c>
    </row>
    <row r="81" spans="1:11">
      <c r="A81">
        <v>2010</v>
      </c>
      <c r="B81" t="s">
        <v>32</v>
      </c>
      <c r="C81" t="s">
        <v>12</v>
      </c>
      <c r="D81" t="s">
        <v>20</v>
      </c>
      <c r="E81">
        <v>28</v>
      </c>
      <c r="F81">
        <v>34</v>
      </c>
      <c r="G81">
        <v>0.5</v>
      </c>
      <c r="H81">
        <v>1</v>
      </c>
      <c r="I81" s="3">
        <v>247.669143146159</v>
      </c>
      <c r="J81" s="3">
        <v>307.54876383066102</v>
      </c>
      <c r="K81" t="str">
        <f t="shared" si="1"/>
        <v>ARTICULADO-EURO IV - COM(1998) 776-28-0,5</v>
      </c>
    </row>
    <row r="82" spans="1:11">
      <c r="A82">
        <v>2010</v>
      </c>
      <c r="B82" t="s">
        <v>32</v>
      </c>
      <c r="C82" t="s">
        <v>12</v>
      </c>
      <c r="D82" t="s">
        <v>20</v>
      </c>
      <c r="E82">
        <v>28</v>
      </c>
      <c r="F82">
        <v>34</v>
      </c>
      <c r="G82">
        <v>1</v>
      </c>
      <c r="I82" s="3">
        <v>312.053726712605</v>
      </c>
      <c r="J82" s="3">
        <v>312.053726712605</v>
      </c>
      <c r="K82" t="str">
        <f t="shared" si="1"/>
        <v>ARTICULADO-EURO IV - COM(1998) 776-28-1</v>
      </c>
    </row>
    <row r="83" spans="1:11">
      <c r="A83">
        <v>2010</v>
      </c>
      <c r="B83" t="s">
        <v>32</v>
      </c>
      <c r="C83" t="s">
        <v>12</v>
      </c>
      <c r="D83" t="s">
        <v>20</v>
      </c>
      <c r="E83">
        <v>34</v>
      </c>
      <c r="F83">
        <v>40</v>
      </c>
      <c r="G83">
        <v>0</v>
      </c>
      <c r="H83">
        <v>0.5</v>
      </c>
      <c r="I83" s="3">
        <v>195.73776029081699</v>
      </c>
      <c r="J83" s="3">
        <v>280.43617175722602</v>
      </c>
      <c r="K83" t="str">
        <f t="shared" si="1"/>
        <v>ARTICULADO-EURO IV - COM(1998) 776-34-0</v>
      </c>
    </row>
    <row r="84" spans="1:11">
      <c r="A84">
        <v>2010</v>
      </c>
      <c r="B84" t="s">
        <v>32</v>
      </c>
      <c r="C84" t="s">
        <v>12</v>
      </c>
      <c r="D84" t="s">
        <v>20</v>
      </c>
      <c r="E84">
        <v>34</v>
      </c>
      <c r="F84">
        <v>40</v>
      </c>
      <c r="G84">
        <v>0.5</v>
      </c>
      <c r="H84">
        <v>1</v>
      </c>
      <c r="I84" s="3">
        <v>281.79564256072501</v>
      </c>
      <c r="J84" s="3">
        <v>355.402938010779</v>
      </c>
      <c r="K84" t="str">
        <f t="shared" si="1"/>
        <v>ARTICULADO-EURO IV - COM(1998) 776-34-0,5</v>
      </c>
    </row>
    <row r="85" spans="1:11">
      <c r="A85">
        <v>2010</v>
      </c>
      <c r="B85" t="s">
        <v>32</v>
      </c>
      <c r="C85" t="s">
        <v>12</v>
      </c>
      <c r="D85" t="s">
        <v>20</v>
      </c>
      <c r="E85">
        <v>34</v>
      </c>
      <c r="F85">
        <v>40</v>
      </c>
      <c r="G85">
        <v>1</v>
      </c>
      <c r="I85" s="3">
        <v>366.44943841677201</v>
      </c>
      <c r="J85" s="3">
        <v>366.44943841677201</v>
      </c>
      <c r="K85" t="str">
        <f t="shared" si="1"/>
        <v>ARTICULADO-EURO IV - COM(1998) 776-34-1</v>
      </c>
    </row>
    <row r="86" spans="1:11">
      <c r="A86">
        <v>2010</v>
      </c>
      <c r="B86" t="s">
        <v>32</v>
      </c>
      <c r="C86" t="s">
        <v>12</v>
      </c>
      <c r="D86" t="s">
        <v>20</v>
      </c>
      <c r="E86">
        <v>40</v>
      </c>
      <c r="F86">
        <v>50</v>
      </c>
      <c r="G86">
        <v>0</v>
      </c>
      <c r="H86">
        <v>0.5</v>
      </c>
      <c r="I86" s="3">
        <v>205.556387383691</v>
      </c>
      <c r="J86" s="3">
        <v>313.74936459425498</v>
      </c>
      <c r="K86" t="str">
        <f t="shared" si="1"/>
        <v>ARTICULADO-EURO IV - COM(1998) 776-40-0</v>
      </c>
    </row>
    <row r="87" spans="1:11">
      <c r="A87">
        <v>2010</v>
      </c>
      <c r="B87" t="s">
        <v>32</v>
      </c>
      <c r="C87" t="s">
        <v>12</v>
      </c>
      <c r="D87" t="s">
        <v>20</v>
      </c>
      <c r="E87">
        <v>40</v>
      </c>
      <c r="F87">
        <v>50</v>
      </c>
      <c r="G87">
        <v>0.5</v>
      </c>
      <c r="H87">
        <v>1</v>
      </c>
      <c r="I87" s="3">
        <v>316.294962535129</v>
      </c>
      <c r="J87" s="3">
        <v>412.93155927671302</v>
      </c>
      <c r="K87" t="str">
        <f t="shared" si="1"/>
        <v>ARTICULADO-EURO IV - COM(1998) 776-40-0,5</v>
      </c>
    </row>
    <row r="88" spans="1:11">
      <c r="A88">
        <v>2010</v>
      </c>
      <c r="B88" t="s">
        <v>32</v>
      </c>
      <c r="C88" t="s">
        <v>12</v>
      </c>
      <c r="D88" t="s">
        <v>20</v>
      </c>
      <c r="E88">
        <v>40</v>
      </c>
      <c r="F88">
        <v>50</v>
      </c>
      <c r="G88">
        <v>1</v>
      </c>
      <c r="I88" s="3">
        <v>426.78242601641603</v>
      </c>
      <c r="J88" s="3">
        <v>426.78242601641603</v>
      </c>
      <c r="K88" t="str">
        <f t="shared" si="1"/>
        <v>ARTICULADO-EURO IV - COM(1998) 776-40-1</v>
      </c>
    </row>
    <row r="89" spans="1:11">
      <c r="A89">
        <v>2010</v>
      </c>
      <c r="B89" t="s">
        <v>32</v>
      </c>
      <c r="C89" t="s">
        <v>12</v>
      </c>
      <c r="D89" t="s">
        <v>20</v>
      </c>
      <c r="E89">
        <v>50</v>
      </c>
      <c r="G89">
        <v>0</v>
      </c>
      <c r="H89">
        <v>0.5</v>
      </c>
      <c r="I89" s="3">
        <v>238.346438161989</v>
      </c>
      <c r="J89" s="3">
        <v>380.83127653633397</v>
      </c>
      <c r="K89" t="str">
        <f t="shared" si="1"/>
        <v>ARTICULADO-EURO IV - COM(1998) 776-50-0</v>
      </c>
    </row>
    <row r="90" spans="1:11">
      <c r="A90">
        <v>2010</v>
      </c>
      <c r="B90" t="s">
        <v>32</v>
      </c>
      <c r="C90" t="s">
        <v>12</v>
      </c>
      <c r="D90" t="s">
        <v>20</v>
      </c>
      <c r="E90">
        <v>50</v>
      </c>
      <c r="G90">
        <v>0.5</v>
      </c>
      <c r="H90">
        <v>1</v>
      </c>
      <c r="I90" s="3">
        <v>385.59760906077997</v>
      </c>
      <c r="J90" s="3">
        <v>500.70491554581201</v>
      </c>
      <c r="K90" t="str">
        <f t="shared" si="1"/>
        <v>ARTICULADO-EURO IV - COM(1998) 776-50-0,5</v>
      </c>
    </row>
    <row r="91" spans="1:11">
      <c r="A91">
        <v>2010</v>
      </c>
      <c r="B91" t="s">
        <v>32</v>
      </c>
      <c r="C91" t="s">
        <v>12</v>
      </c>
      <c r="D91" t="s">
        <v>20</v>
      </c>
      <c r="E91">
        <v>50</v>
      </c>
      <c r="G91">
        <v>1</v>
      </c>
      <c r="I91" s="3">
        <v>529.52142563371001</v>
      </c>
      <c r="J91" s="3">
        <v>529.52142563371001</v>
      </c>
      <c r="K91" t="str">
        <f t="shared" si="1"/>
        <v>ARTICULADO-EURO IV - COM(1998) 776-50-1</v>
      </c>
    </row>
    <row r="92" spans="1:11">
      <c r="A92">
        <v>2010</v>
      </c>
      <c r="B92" t="s">
        <v>32</v>
      </c>
      <c r="C92" t="s">
        <v>12</v>
      </c>
      <c r="D92" t="s">
        <v>21</v>
      </c>
      <c r="E92">
        <v>14</v>
      </c>
      <c r="F92">
        <v>20</v>
      </c>
      <c r="G92">
        <v>0</v>
      </c>
      <c r="H92">
        <v>0.5</v>
      </c>
      <c r="I92" s="3">
        <v>146.550770191287</v>
      </c>
      <c r="J92" s="3">
        <v>177.80444447332701</v>
      </c>
      <c r="K92" t="str">
        <f t="shared" si="1"/>
        <v>ARTICULADO-EURO V - COM(1998) 776-14-0</v>
      </c>
    </row>
    <row r="93" spans="1:11">
      <c r="A93">
        <v>2010</v>
      </c>
      <c r="B93" t="s">
        <v>32</v>
      </c>
      <c r="C93" t="s">
        <v>12</v>
      </c>
      <c r="D93" t="s">
        <v>21</v>
      </c>
      <c r="E93">
        <v>14</v>
      </c>
      <c r="F93">
        <v>20</v>
      </c>
      <c r="G93">
        <v>0.5</v>
      </c>
      <c r="H93">
        <v>1</v>
      </c>
      <c r="I93" s="3">
        <v>177.66154136372</v>
      </c>
      <c r="J93" s="3">
        <v>209.528553663765</v>
      </c>
      <c r="K93" t="str">
        <f t="shared" si="1"/>
        <v>ARTICULADO-EURO V - COM(1998) 776-14-0,5</v>
      </c>
    </row>
    <row r="94" spans="1:11">
      <c r="A94">
        <v>2010</v>
      </c>
      <c r="B94" t="s">
        <v>32</v>
      </c>
      <c r="C94" t="s">
        <v>12</v>
      </c>
      <c r="D94" t="s">
        <v>21</v>
      </c>
      <c r="E94">
        <v>14</v>
      </c>
      <c r="F94">
        <v>20</v>
      </c>
      <c r="G94">
        <v>1</v>
      </c>
      <c r="I94" s="3">
        <v>209.98605119839499</v>
      </c>
      <c r="J94" s="3">
        <v>209.98605119839499</v>
      </c>
      <c r="K94" t="str">
        <f t="shared" si="1"/>
        <v>ARTICULADO-EURO V - COM(1998) 776-14-1</v>
      </c>
    </row>
    <row r="95" spans="1:11">
      <c r="A95">
        <v>2010</v>
      </c>
      <c r="B95" t="s">
        <v>32</v>
      </c>
      <c r="C95" t="s">
        <v>12</v>
      </c>
      <c r="D95" t="s">
        <v>21</v>
      </c>
      <c r="E95">
        <v>20</v>
      </c>
      <c r="F95">
        <v>28</v>
      </c>
      <c r="G95">
        <v>0</v>
      </c>
      <c r="H95">
        <v>0.5</v>
      </c>
      <c r="I95" s="3">
        <v>179.99289109974899</v>
      </c>
      <c r="J95" s="3">
        <v>233.62664667550899</v>
      </c>
      <c r="K95" t="str">
        <f t="shared" si="1"/>
        <v>ARTICULADO-EURO V - COM(1998) 776-20-0</v>
      </c>
    </row>
    <row r="96" spans="1:11">
      <c r="A96">
        <v>2010</v>
      </c>
      <c r="B96" t="s">
        <v>32</v>
      </c>
      <c r="C96" t="s">
        <v>12</v>
      </c>
      <c r="D96" t="s">
        <v>21</v>
      </c>
      <c r="E96">
        <v>20</v>
      </c>
      <c r="F96">
        <v>28</v>
      </c>
      <c r="G96">
        <v>0.5</v>
      </c>
      <c r="H96">
        <v>1</v>
      </c>
      <c r="I96" s="3">
        <v>234.28423622982601</v>
      </c>
      <c r="J96" s="3">
        <v>286.19104187145803</v>
      </c>
      <c r="K96" t="str">
        <f t="shared" si="1"/>
        <v>ARTICULADO-EURO V - COM(1998) 776-20-0,5</v>
      </c>
    </row>
    <row r="97" spans="1:11">
      <c r="A97">
        <v>2010</v>
      </c>
      <c r="B97" t="s">
        <v>32</v>
      </c>
      <c r="C97" t="s">
        <v>12</v>
      </c>
      <c r="D97" t="s">
        <v>21</v>
      </c>
      <c r="E97">
        <v>20</v>
      </c>
      <c r="F97">
        <v>28</v>
      </c>
      <c r="G97">
        <v>1</v>
      </c>
      <c r="I97" s="3">
        <v>288.48889971717801</v>
      </c>
      <c r="J97" s="3">
        <v>288.48889971717801</v>
      </c>
      <c r="K97" t="str">
        <f t="shared" si="1"/>
        <v>ARTICULADO-EURO V - COM(1998) 776-20-1</v>
      </c>
    </row>
    <row r="98" spans="1:11">
      <c r="A98">
        <v>2010</v>
      </c>
      <c r="B98" t="s">
        <v>32</v>
      </c>
      <c r="C98" t="s">
        <v>12</v>
      </c>
      <c r="D98" t="s">
        <v>21</v>
      </c>
      <c r="E98">
        <v>28</v>
      </c>
      <c r="F98">
        <v>34</v>
      </c>
      <c r="G98">
        <v>0</v>
      </c>
      <c r="H98">
        <v>0.5</v>
      </c>
      <c r="I98" s="3">
        <v>184.89856301178</v>
      </c>
      <c r="J98" s="3">
        <v>250.18208381350999</v>
      </c>
      <c r="K98" t="str">
        <f t="shared" si="1"/>
        <v>ARTICULADO-EURO V - COM(1998) 776-28-0</v>
      </c>
    </row>
    <row r="99" spans="1:11">
      <c r="A99">
        <v>2010</v>
      </c>
      <c r="B99" t="s">
        <v>32</v>
      </c>
      <c r="C99" t="s">
        <v>12</v>
      </c>
      <c r="D99" t="s">
        <v>21</v>
      </c>
      <c r="E99">
        <v>28</v>
      </c>
      <c r="F99">
        <v>34</v>
      </c>
      <c r="G99">
        <v>0.5</v>
      </c>
      <c r="H99">
        <v>1</v>
      </c>
      <c r="I99" s="3">
        <v>251.202831790744</v>
      </c>
      <c r="J99" s="3">
        <v>312.57040659315402</v>
      </c>
      <c r="K99" t="str">
        <f t="shared" si="1"/>
        <v>ARTICULADO-EURO V - COM(1998) 776-28-0,5</v>
      </c>
    </row>
    <row r="100" spans="1:11">
      <c r="A100">
        <v>2010</v>
      </c>
      <c r="B100" t="s">
        <v>32</v>
      </c>
      <c r="C100" t="s">
        <v>12</v>
      </c>
      <c r="D100" t="s">
        <v>21</v>
      </c>
      <c r="E100">
        <v>28</v>
      </c>
      <c r="F100">
        <v>34</v>
      </c>
      <c r="G100">
        <v>1</v>
      </c>
      <c r="I100" s="3">
        <v>316.86235080029098</v>
      </c>
      <c r="J100" s="3">
        <v>316.86235080029098</v>
      </c>
      <c r="K100" t="str">
        <f t="shared" si="1"/>
        <v>ARTICULADO-EURO V - COM(1998) 776-28-1</v>
      </c>
    </row>
    <row r="101" spans="1:11">
      <c r="A101">
        <v>2010</v>
      </c>
      <c r="B101" t="s">
        <v>32</v>
      </c>
      <c r="C101" t="s">
        <v>12</v>
      </c>
      <c r="D101" t="s">
        <v>21</v>
      </c>
      <c r="E101">
        <v>34</v>
      </c>
      <c r="F101">
        <v>40</v>
      </c>
      <c r="G101">
        <v>0</v>
      </c>
      <c r="H101">
        <v>0.5</v>
      </c>
      <c r="I101" s="3">
        <v>198.754408424784</v>
      </c>
      <c r="J101" s="3">
        <v>284.68962309272899</v>
      </c>
      <c r="K101" t="str">
        <f t="shared" si="1"/>
        <v>ARTICULADO-EURO V - COM(1998) 776-34-0</v>
      </c>
    </row>
    <row r="102" spans="1:11">
      <c r="A102">
        <v>2010</v>
      </c>
      <c r="B102" t="s">
        <v>32</v>
      </c>
      <c r="C102" t="s">
        <v>12</v>
      </c>
      <c r="D102" t="s">
        <v>21</v>
      </c>
      <c r="E102">
        <v>34</v>
      </c>
      <c r="F102">
        <v>40</v>
      </c>
      <c r="G102">
        <v>0.5</v>
      </c>
      <c r="H102">
        <v>1</v>
      </c>
      <c r="I102" s="3">
        <v>285.96403041448298</v>
      </c>
      <c r="J102" s="3">
        <v>362.06054263900398</v>
      </c>
      <c r="K102" t="str">
        <f t="shared" si="1"/>
        <v>ARTICULADO-EURO V - COM(1998) 776-34-0,5</v>
      </c>
    </row>
    <row r="103" spans="1:11">
      <c r="A103">
        <v>2010</v>
      </c>
      <c r="B103" t="s">
        <v>32</v>
      </c>
      <c r="C103" t="s">
        <v>12</v>
      </c>
      <c r="D103" t="s">
        <v>21</v>
      </c>
      <c r="E103">
        <v>34</v>
      </c>
      <c r="F103">
        <v>40</v>
      </c>
      <c r="G103">
        <v>1</v>
      </c>
      <c r="I103" s="3">
        <v>372.06783404561099</v>
      </c>
      <c r="J103" s="3">
        <v>372.06783404561099</v>
      </c>
      <c r="K103" t="str">
        <f t="shared" si="1"/>
        <v>ARTICULADO-EURO V - COM(1998) 776-34-1</v>
      </c>
    </row>
    <row r="104" spans="1:11">
      <c r="A104">
        <v>2010</v>
      </c>
      <c r="B104" t="s">
        <v>32</v>
      </c>
      <c r="C104" t="s">
        <v>12</v>
      </c>
      <c r="D104" t="s">
        <v>21</v>
      </c>
      <c r="E104">
        <v>40</v>
      </c>
      <c r="F104">
        <v>50</v>
      </c>
      <c r="G104">
        <v>0</v>
      </c>
      <c r="H104">
        <v>0.5</v>
      </c>
      <c r="I104" s="3">
        <v>208.84288045175799</v>
      </c>
      <c r="J104" s="3">
        <v>318.97125437218</v>
      </c>
      <c r="K104" t="str">
        <f t="shared" si="1"/>
        <v>ARTICULADO-EURO V - COM(1998) 776-40-0</v>
      </c>
    </row>
    <row r="105" spans="1:11">
      <c r="A105">
        <v>2010</v>
      </c>
      <c r="B105" t="s">
        <v>32</v>
      </c>
      <c r="C105" t="s">
        <v>12</v>
      </c>
      <c r="D105" t="s">
        <v>21</v>
      </c>
      <c r="E105">
        <v>40</v>
      </c>
      <c r="F105">
        <v>50</v>
      </c>
      <c r="G105">
        <v>0.5</v>
      </c>
      <c r="H105">
        <v>1</v>
      </c>
      <c r="I105" s="3">
        <v>320.96988912403998</v>
      </c>
      <c r="J105" s="3">
        <v>420.03651618880298</v>
      </c>
      <c r="K105" t="str">
        <f t="shared" si="1"/>
        <v>ARTICULADO-EURO V - COM(1998) 776-40-0,5</v>
      </c>
    </row>
    <row r="106" spans="1:11">
      <c r="A106">
        <v>2010</v>
      </c>
      <c r="B106" t="s">
        <v>32</v>
      </c>
      <c r="C106" t="s">
        <v>12</v>
      </c>
      <c r="D106" t="s">
        <v>21</v>
      </c>
      <c r="E106">
        <v>40</v>
      </c>
      <c r="F106">
        <v>50</v>
      </c>
      <c r="G106">
        <v>1</v>
      </c>
      <c r="I106" s="3">
        <v>434.25621555768902</v>
      </c>
      <c r="J106" s="3">
        <v>434.25621555768902</v>
      </c>
      <c r="K106" t="str">
        <f t="shared" si="1"/>
        <v>ARTICULADO-EURO V - COM(1998) 776-40-1</v>
      </c>
    </row>
    <row r="107" spans="1:11">
      <c r="A107">
        <v>2010</v>
      </c>
      <c r="B107" t="s">
        <v>32</v>
      </c>
      <c r="C107" t="s">
        <v>12</v>
      </c>
      <c r="D107" t="s">
        <v>21</v>
      </c>
      <c r="E107">
        <v>50</v>
      </c>
      <c r="G107">
        <v>0</v>
      </c>
      <c r="H107">
        <v>0.5</v>
      </c>
      <c r="I107" s="3">
        <v>242.74262460002001</v>
      </c>
      <c r="J107" s="3">
        <v>386.32007486475197</v>
      </c>
      <c r="K107" t="str">
        <f t="shared" si="1"/>
        <v>ARTICULADO-EURO V - COM(1998) 776-50-0</v>
      </c>
    </row>
    <row r="108" spans="1:11">
      <c r="A108">
        <v>2010</v>
      </c>
      <c r="B108" t="s">
        <v>32</v>
      </c>
      <c r="C108" t="s">
        <v>12</v>
      </c>
      <c r="D108" t="s">
        <v>21</v>
      </c>
      <c r="E108">
        <v>50</v>
      </c>
      <c r="G108">
        <v>0.5</v>
      </c>
      <c r="H108">
        <v>1</v>
      </c>
      <c r="I108" s="3">
        <v>392.28785057854702</v>
      </c>
      <c r="J108" s="3">
        <v>504.987907641302</v>
      </c>
      <c r="K108" t="str">
        <f t="shared" si="1"/>
        <v>ARTICULADO-EURO V - COM(1998) 776-50-0,5</v>
      </c>
    </row>
    <row r="109" spans="1:11">
      <c r="A109">
        <v>2010</v>
      </c>
      <c r="B109" t="s">
        <v>32</v>
      </c>
      <c r="C109" t="s">
        <v>12</v>
      </c>
      <c r="D109" t="s">
        <v>21</v>
      </c>
      <c r="E109">
        <v>50</v>
      </c>
      <c r="G109">
        <v>1</v>
      </c>
      <c r="I109" s="3">
        <v>539.37246635571103</v>
      </c>
      <c r="J109" s="3">
        <v>539.37246635571103</v>
      </c>
      <c r="K109" t="str">
        <f t="shared" si="1"/>
        <v>ARTICULADO-EURO V - COM(1998) 776-50-1</v>
      </c>
    </row>
    <row r="110" spans="1:11">
      <c r="A110">
        <v>2010</v>
      </c>
      <c r="B110" t="s">
        <v>32</v>
      </c>
      <c r="C110" t="s">
        <v>11</v>
      </c>
      <c r="D110" t="s">
        <v>16</v>
      </c>
      <c r="E110">
        <v>3.5</v>
      </c>
      <c r="F110">
        <v>7.5</v>
      </c>
      <c r="G110">
        <v>0</v>
      </c>
      <c r="H110">
        <v>0.5</v>
      </c>
      <c r="I110" s="3">
        <v>112.345649202375</v>
      </c>
      <c r="J110" s="3">
        <v>119.868500578067</v>
      </c>
      <c r="K110" t="str">
        <f t="shared" si="1"/>
        <v>RÍGIDO-CONVENCIONAL-3,5-0</v>
      </c>
    </row>
    <row r="111" spans="1:11">
      <c r="A111">
        <v>2010</v>
      </c>
      <c r="B111" t="s">
        <v>32</v>
      </c>
      <c r="C111" t="s">
        <v>11</v>
      </c>
      <c r="D111" t="s">
        <v>16</v>
      </c>
      <c r="E111">
        <v>3.5</v>
      </c>
      <c r="F111">
        <v>7.5</v>
      </c>
      <c r="G111">
        <v>0.5</v>
      </c>
      <c r="H111">
        <v>1</v>
      </c>
      <c r="I111" s="3">
        <v>119.536230604504</v>
      </c>
      <c r="J111" s="3">
        <v>129.981732053114</v>
      </c>
      <c r="K111" t="str">
        <f t="shared" si="1"/>
        <v>RÍGIDO-CONVENCIONAL-3,5-0,5</v>
      </c>
    </row>
    <row r="112" spans="1:11">
      <c r="A112">
        <v>2010</v>
      </c>
      <c r="B112" t="s">
        <v>32</v>
      </c>
      <c r="C112" t="s">
        <v>11</v>
      </c>
      <c r="D112" t="s">
        <v>16</v>
      </c>
      <c r="E112">
        <v>3.5</v>
      </c>
      <c r="F112">
        <v>7.5</v>
      </c>
      <c r="G112">
        <v>1</v>
      </c>
      <c r="I112" s="3">
        <v>129.48663780981599</v>
      </c>
      <c r="J112" s="3">
        <v>129.48663780981599</v>
      </c>
      <c r="K112" t="str">
        <f t="shared" si="1"/>
        <v>RÍGIDO-CONVENCIONAL-3,5-1</v>
      </c>
    </row>
    <row r="113" spans="1:11">
      <c r="A113">
        <v>2010</v>
      </c>
      <c r="B113" t="s">
        <v>32</v>
      </c>
      <c r="C113" t="s">
        <v>11</v>
      </c>
      <c r="D113" t="s">
        <v>16</v>
      </c>
      <c r="E113">
        <v>7.5</v>
      </c>
      <c r="F113">
        <v>12</v>
      </c>
      <c r="G113">
        <v>0</v>
      </c>
      <c r="H113">
        <v>0.5</v>
      </c>
      <c r="I113" s="3">
        <v>147.93101187014901</v>
      </c>
      <c r="J113" s="3">
        <v>166.79891680396801</v>
      </c>
      <c r="K113" t="str">
        <f t="shared" si="1"/>
        <v>RÍGIDO-CONVENCIONAL-7,5-0</v>
      </c>
    </row>
    <row r="114" spans="1:11">
      <c r="A114">
        <v>2010</v>
      </c>
      <c r="B114" t="s">
        <v>32</v>
      </c>
      <c r="C114" t="s">
        <v>11</v>
      </c>
      <c r="D114" t="s">
        <v>16</v>
      </c>
      <c r="E114">
        <v>7.5</v>
      </c>
      <c r="F114">
        <v>12</v>
      </c>
      <c r="G114">
        <v>0.5</v>
      </c>
      <c r="H114">
        <v>1</v>
      </c>
      <c r="I114" s="3">
        <v>166.50042570698099</v>
      </c>
      <c r="J114" s="3">
        <v>185.02937349829401</v>
      </c>
      <c r="K114" t="str">
        <f t="shared" si="1"/>
        <v>RÍGIDO-CONVENCIONAL-7,5-0,5</v>
      </c>
    </row>
    <row r="115" spans="1:11">
      <c r="A115">
        <v>2010</v>
      </c>
      <c r="B115" t="s">
        <v>32</v>
      </c>
      <c r="C115" t="s">
        <v>11</v>
      </c>
      <c r="D115" t="s">
        <v>16</v>
      </c>
      <c r="E115">
        <v>7.5</v>
      </c>
      <c r="F115">
        <v>12</v>
      </c>
      <c r="G115">
        <v>1</v>
      </c>
      <c r="I115" s="3">
        <v>185.10067350907801</v>
      </c>
      <c r="J115" s="3">
        <v>185.10067350907801</v>
      </c>
      <c r="K115" t="str">
        <f t="shared" si="1"/>
        <v>RÍGIDO-CONVENCIONAL-7,5-1</v>
      </c>
    </row>
    <row r="116" spans="1:11">
      <c r="A116">
        <v>2010</v>
      </c>
      <c r="B116" t="s">
        <v>32</v>
      </c>
      <c r="C116" t="s">
        <v>11</v>
      </c>
      <c r="D116" t="s">
        <v>16</v>
      </c>
      <c r="E116">
        <v>12</v>
      </c>
      <c r="F116">
        <v>14</v>
      </c>
      <c r="G116">
        <v>0</v>
      </c>
      <c r="H116">
        <v>0.5</v>
      </c>
      <c r="I116" s="3">
        <v>156.945497415689</v>
      </c>
      <c r="J116" s="3">
        <v>180.28834892627401</v>
      </c>
      <c r="K116" t="str">
        <f t="shared" si="1"/>
        <v>RÍGIDO-CONVENCIONAL-12-0</v>
      </c>
    </row>
    <row r="117" spans="1:11">
      <c r="A117">
        <v>2010</v>
      </c>
      <c r="B117" t="s">
        <v>32</v>
      </c>
      <c r="C117" t="s">
        <v>11</v>
      </c>
      <c r="D117" t="s">
        <v>16</v>
      </c>
      <c r="E117">
        <v>12</v>
      </c>
      <c r="F117">
        <v>14</v>
      </c>
      <c r="G117">
        <v>0.5</v>
      </c>
      <c r="H117">
        <v>1</v>
      </c>
      <c r="I117" s="3">
        <v>180.07880060922301</v>
      </c>
      <c r="J117" s="3">
        <v>203.73979444845</v>
      </c>
      <c r="K117" t="str">
        <f t="shared" si="1"/>
        <v>RÍGIDO-CONVENCIONAL-12-0,5</v>
      </c>
    </row>
    <row r="118" spans="1:11">
      <c r="A118">
        <v>2010</v>
      </c>
      <c r="B118" t="s">
        <v>32</v>
      </c>
      <c r="C118" t="s">
        <v>11</v>
      </c>
      <c r="D118" t="s">
        <v>16</v>
      </c>
      <c r="E118">
        <v>12</v>
      </c>
      <c r="F118">
        <v>14</v>
      </c>
      <c r="G118">
        <v>1</v>
      </c>
      <c r="I118" s="3">
        <v>203.620777945524</v>
      </c>
      <c r="J118" s="3">
        <v>203.620777945524</v>
      </c>
      <c r="K118" t="str">
        <f t="shared" si="1"/>
        <v>RÍGIDO-CONVENCIONAL-12-1</v>
      </c>
    </row>
    <row r="119" spans="1:11">
      <c r="A119">
        <v>2010</v>
      </c>
      <c r="B119" t="s">
        <v>32</v>
      </c>
      <c r="C119" t="s">
        <v>11</v>
      </c>
      <c r="D119" t="s">
        <v>16</v>
      </c>
      <c r="E119">
        <v>14</v>
      </c>
      <c r="F119">
        <v>20</v>
      </c>
      <c r="G119">
        <v>0</v>
      </c>
      <c r="H119">
        <v>0.5</v>
      </c>
      <c r="I119" s="3">
        <v>189.49816362031299</v>
      </c>
      <c r="J119" s="3">
        <v>217.44955432564299</v>
      </c>
      <c r="K119" t="str">
        <f t="shared" si="1"/>
        <v>RÍGIDO-CONVENCIONAL-14-0</v>
      </c>
    </row>
    <row r="120" spans="1:11">
      <c r="A120">
        <v>2010</v>
      </c>
      <c r="B120" t="s">
        <v>32</v>
      </c>
      <c r="C120" t="s">
        <v>11</v>
      </c>
      <c r="D120" t="s">
        <v>16</v>
      </c>
      <c r="E120">
        <v>14</v>
      </c>
      <c r="F120">
        <v>20</v>
      </c>
      <c r="G120">
        <v>0.5</v>
      </c>
      <c r="H120">
        <v>1</v>
      </c>
      <c r="I120" s="3">
        <v>217.36645938005901</v>
      </c>
      <c r="J120" s="3">
        <v>248.75285175174301</v>
      </c>
      <c r="K120" t="str">
        <f t="shared" si="1"/>
        <v>RÍGIDO-CONVENCIONAL-14-0,5</v>
      </c>
    </row>
    <row r="121" spans="1:11">
      <c r="A121">
        <v>2010</v>
      </c>
      <c r="B121" t="s">
        <v>32</v>
      </c>
      <c r="C121" t="s">
        <v>11</v>
      </c>
      <c r="D121" t="s">
        <v>16</v>
      </c>
      <c r="E121">
        <v>14</v>
      </c>
      <c r="F121">
        <v>20</v>
      </c>
      <c r="G121">
        <v>1</v>
      </c>
      <c r="I121" s="3">
        <v>249.10308741708499</v>
      </c>
      <c r="J121" s="3">
        <v>249.10308741708499</v>
      </c>
      <c r="K121" t="str">
        <f t="shared" si="1"/>
        <v>RÍGIDO-CONVENCIONAL-14-1</v>
      </c>
    </row>
    <row r="122" spans="1:11">
      <c r="A122">
        <v>2010</v>
      </c>
      <c r="B122" t="s">
        <v>32</v>
      </c>
      <c r="C122" t="s">
        <v>11</v>
      </c>
      <c r="D122" t="s">
        <v>16</v>
      </c>
      <c r="E122">
        <v>20</v>
      </c>
      <c r="F122">
        <v>26</v>
      </c>
      <c r="G122">
        <v>0</v>
      </c>
      <c r="H122">
        <v>0.5</v>
      </c>
      <c r="I122" s="3">
        <v>215.57278840962101</v>
      </c>
      <c r="J122" s="3">
        <v>270.93323230127999</v>
      </c>
      <c r="K122" t="str">
        <f t="shared" si="1"/>
        <v>RÍGIDO-CONVENCIONAL-20-0</v>
      </c>
    </row>
    <row r="123" spans="1:11">
      <c r="A123">
        <v>2010</v>
      </c>
      <c r="B123" t="s">
        <v>32</v>
      </c>
      <c r="C123" t="s">
        <v>11</v>
      </c>
      <c r="D123" t="s">
        <v>16</v>
      </c>
      <c r="E123">
        <v>20</v>
      </c>
      <c r="F123">
        <v>26</v>
      </c>
      <c r="G123">
        <v>0.5</v>
      </c>
      <c r="H123">
        <v>1</v>
      </c>
      <c r="I123" s="3">
        <v>270.653617091699</v>
      </c>
      <c r="J123" s="3">
        <v>326.64068672498399</v>
      </c>
      <c r="K123" t="str">
        <f t="shared" si="1"/>
        <v>RÍGIDO-CONVENCIONAL-20-0,5</v>
      </c>
    </row>
    <row r="124" spans="1:11">
      <c r="A124">
        <v>2010</v>
      </c>
      <c r="B124" t="s">
        <v>32</v>
      </c>
      <c r="C124" t="s">
        <v>11</v>
      </c>
      <c r="D124" t="s">
        <v>16</v>
      </c>
      <c r="E124">
        <v>20</v>
      </c>
      <c r="F124">
        <v>26</v>
      </c>
      <c r="G124">
        <v>1</v>
      </c>
      <c r="I124" s="3">
        <v>327.79381412189798</v>
      </c>
      <c r="J124" s="3">
        <v>327.79381412189798</v>
      </c>
      <c r="K124" t="str">
        <f t="shared" si="1"/>
        <v>RÍGIDO-CONVENCIONAL-20-1</v>
      </c>
    </row>
    <row r="125" spans="1:11">
      <c r="A125">
        <v>2010</v>
      </c>
      <c r="B125" t="s">
        <v>32</v>
      </c>
      <c r="C125" t="s">
        <v>11</v>
      </c>
      <c r="D125" t="s">
        <v>16</v>
      </c>
      <c r="E125">
        <v>26</v>
      </c>
      <c r="F125">
        <v>28</v>
      </c>
      <c r="G125">
        <v>0</v>
      </c>
      <c r="H125">
        <v>0.5</v>
      </c>
      <c r="I125" s="3">
        <v>227.10083137887</v>
      </c>
      <c r="J125" s="3">
        <v>288.29603993534801</v>
      </c>
      <c r="K125" t="str">
        <f t="shared" si="1"/>
        <v>RÍGIDO-CONVENCIONAL-26-0</v>
      </c>
    </row>
    <row r="126" spans="1:11">
      <c r="A126">
        <v>2010</v>
      </c>
      <c r="B126" t="s">
        <v>32</v>
      </c>
      <c r="C126" t="s">
        <v>11</v>
      </c>
      <c r="D126" t="s">
        <v>16</v>
      </c>
      <c r="E126">
        <v>26</v>
      </c>
      <c r="F126">
        <v>28</v>
      </c>
      <c r="G126">
        <v>0.5</v>
      </c>
      <c r="H126">
        <v>1</v>
      </c>
      <c r="I126" s="3">
        <v>288.86965791680501</v>
      </c>
      <c r="J126" s="3">
        <v>349.10600596191699</v>
      </c>
      <c r="K126" t="str">
        <f t="shared" si="1"/>
        <v>RÍGIDO-CONVENCIONAL-26-0,5</v>
      </c>
    </row>
    <row r="127" spans="1:11">
      <c r="A127">
        <v>2010</v>
      </c>
      <c r="B127" t="s">
        <v>32</v>
      </c>
      <c r="C127" t="s">
        <v>11</v>
      </c>
      <c r="D127" t="s">
        <v>16</v>
      </c>
      <c r="E127">
        <v>26</v>
      </c>
      <c r="F127">
        <v>28</v>
      </c>
      <c r="G127">
        <v>1</v>
      </c>
      <c r="I127" s="3">
        <v>350.36442818356102</v>
      </c>
      <c r="J127" s="3">
        <v>350.36442818356102</v>
      </c>
      <c r="K127" t="str">
        <f t="shared" si="1"/>
        <v>RÍGIDO-CONVENCIONAL-26-1</v>
      </c>
    </row>
    <row r="128" spans="1:11">
      <c r="A128">
        <v>2010</v>
      </c>
      <c r="B128" t="s">
        <v>32</v>
      </c>
      <c r="C128" t="s">
        <v>11</v>
      </c>
      <c r="D128" t="s">
        <v>16</v>
      </c>
      <c r="E128">
        <v>28</v>
      </c>
      <c r="F128">
        <v>32</v>
      </c>
      <c r="G128">
        <v>0</v>
      </c>
      <c r="H128">
        <v>0.5</v>
      </c>
      <c r="I128" s="3">
        <v>254.89911021898601</v>
      </c>
      <c r="J128" s="3">
        <v>328.07272102816302</v>
      </c>
      <c r="K128" t="str">
        <f t="shared" si="1"/>
        <v>RÍGIDO-CONVENCIONAL-28-0</v>
      </c>
    </row>
    <row r="129" spans="1:11">
      <c r="A129">
        <v>2010</v>
      </c>
      <c r="B129" t="s">
        <v>32</v>
      </c>
      <c r="C129" t="s">
        <v>11</v>
      </c>
      <c r="D129" t="s">
        <v>16</v>
      </c>
      <c r="E129">
        <v>28</v>
      </c>
      <c r="F129">
        <v>32</v>
      </c>
      <c r="G129">
        <v>0.5</v>
      </c>
      <c r="H129">
        <v>1</v>
      </c>
      <c r="I129" s="3">
        <v>330.29380418681399</v>
      </c>
      <c r="J129" s="3">
        <v>401.58927466328299</v>
      </c>
      <c r="K129" t="str">
        <f t="shared" si="1"/>
        <v>RÍGIDO-CONVENCIONAL-28-0,5</v>
      </c>
    </row>
    <row r="130" spans="1:11">
      <c r="A130">
        <v>2010</v>
      </c>
      <c r="B130" t="s">
        <v>32</v>
      </c>
      <c r="C130" t="s">
        <v>11</v>
      </c>
      <c r="D130" t="s">
        <v>16</v>
      </c>
      <c r="E130">
        <v>28</v>
      </c>
      <c r="F130">
        <v>32</v>
      </c>
      <c r="G130">
        <v>1</v>
      </c>
      <c r="I130" s="3">
        <v>404.83280400145901</v>
      </c>
      <c r="J130" s="3">
        <v>404.83280400145901</v>
      </c>
      <c r="K130" t="str">
        <f t="shared" si="1"/>
        <v>RÍGIDO-CONVENCIONAL-28-1</v>
      </c>
    </row>
    <row r="131" spans="1:11">
      <c r="A131">
        <v>2010</v>
      </c>
      <c r="B131" t="s">
        <v>32</v>
      </c>
      <c r="C131" t="s">
        <v>11</v>
      </c>
      <c r="D131" t="s">
        <v>16</v>
      </c>
      <c r="E131">
        <v>32</v>
      </c>
      <c r="G131">
        <v>0</v>
      </c>
      <c r="H131">
        <v>0.5</v>
      </c>
      <c r="I131" s="3">
        <v>245.287330218546</v>
      </c>
      <c r="J131" s="3">
        <v>332.53069815694101</v>
      </c>
      <c r="K131" t="str">
        <f t="shared" ref="K131:K194" si="2">C131&amp;"-"&amp;D131&amp;"-"&amp;E131&amp;"-"&amp;G131</f>
        <v>RÍGIDO-CONVENCIONAL-32-0</v>
      </c>
    </row>
    <row r="132" spans="1:11">
      <c r="A132">
        <v>2010</v>
      </c>
      <c r="B132" t="s">
        <v>32</v>
      </c>
      <c r="C132" t="s">
        <v>11</v>
      </c>
      <c r="D132" t="s">
        <v>16</v>
      </c>
      <c r="E132">
        <v>32</v>
      </c>
      <c r="G132">
        <v>0.5</v>
      </c>
      <c r="H132">
        <v>1</v>
      </c>
      <c r="I132" s="3">
        <v>333.07540440490402</v>
      </c>
      <c r="J132" s="3">
        <v>411.74747490417502</v>
      </c>
      <c r="K132" t="str">
        <f t="shared" si="2"/>
        <v>RÍGIDO-CONVENCIONAL-32-0,5</v>
      </c>
    </row>
    <row r="133" spans="1:11">
      <c r="A133">
        <v>2010</v>
      </c>
      <c r="B133" t="s">
        <v>32</v>
      </c>
      <c r="C133" t="s">
        <v>11</v>
      </c>
      <c r="D133" t="s">
        <v>16</v>
      </c>
      <c r="E133">
        <v>32</v>
      </c>
      <c r="G133">
        <v>1</v>
      </c>
      <c r="I133" s="3">
        <v>422.121597414674</v>
      </c>
      <c r="J133" s="3">
        <v>422.121597414674</v>
      </c>
      <c r="K133" t="str">
        <f t="shared" si="2"/>
        <v>RÍGIDO-CONVENCIONAL-32-1</v>
      </c>
    </row>
    <row r="134" spans="1:11">
      <c r="A134">
        <v>2010</v>
      </c>
      <c r="B134" t="s">
        <v>32</v>
      </c>
      <c r="C134" t="s">
        <v>11</v>
      </c>
      <c r="D134" t="s">
        <v>17</v>
      </c>
      <c r="E134">
        <v>3.5</v>
      </c>
      <c r="F134">
        <v>7.5</v>
      </c>
      <c r="G134">
        <v>0</v>
      </c>
      <c r="H134">
        <v>0.5</v>
      </c>
      <c r="I134" s="3">
        <v>96.868743903857194</v>
      </c>
      <c r="J134" s="3">
        <v>104.725096174627</v>
      </c>
      <c r="K134" t="str">
        <f t="shared" si="2"/>
        <v>RÍGIDO-EURO I - 91/542/EEC S I-3,5-0</v>
      </c>
    </row>
    <row r="135" spans="1:11">
      <c r="A135">
        <v>2010</v>
      </c>
      <c r="B135" t="s">
        <v>32</v>
      </c>
      <c r="C135" t="s">
        <v>11</v>
      </c>
      <c r="D135" t="s">
        <v>17</v>
      </c>
      <c r="E135">
        <v>3.5</v>
      </c>
      <c r="F135">
        <v>7.5</v>
      </c>
      <c r="G135">
        <v>0.5</v>
      </c>
      <c r="H135">
        <v>1</v>
      </c>
      <c r="I135" s="3">
        <v>104.424252898074</v>
      </c>
      <c r="J135" s="3">
        <v>113.566972110885</v>
      </c>
      <c r="K135" t="str">
        <f t="shared" si="2"/>
        <v>RÍGIDO-EURO I - 91/542/EEC S I-3,5-0,5</v>
      </c>
    </row>
    <row r="136" spans="1:11">
      <c r="A136">
        <v>2010</v>
      </c>
      <c r="B136" t="s">
        <v>32</v>
      </c>
      <c r="C136" t="s">
        <v>11</v>
      </c>
      <c r="D136" t="s">
        <v>17</v>
      </c>
      <c r="E136">
        <v>3.5</v>
      </c>
      <c r="F136">
        <v>7.5</v>
      </c>
      <c r="G136">
        <v>1</v>
      </c>
      <c r="I136" s="3">
        <v>113.19373769686401</v>
      </c>
      <c r="J136" s="3">
        <v>113.19373769686401</v>
      </c>
      <c r="K136" t="str">
        <f t="shared" si="2"/>
        <v>RÍGIDO-EURO I - 91/542/EEC S I-3,5-1</v>
      </c>
    </row>
    <row r="137" spans="1:11">
      <c r="A137">
        <v>2010</v>
      </c>
      <c r="B137" t="s">
        <v>32</v>
      </c>
      <c r="C137" t="s">
        <v>11</v>
      </c>
      <c r="D137" t="s">
        <v>17</v>
      </c>
      <c r="E137">
        <v>7.5</v>
      </c>
      <c r="F137">
        <v>12</v>
      </c>
      <c r="G137">
        <v>0</v>
      </c>
      <c r="H137">
        <v>0.5</v>
      </c>
      <c r="I137" s="3">
        <v>132.28199054722501</v>
      </c>
      <c r="J137" s="3">
        <v>151.02782915543801</v>
      </c>
      <c r="K137" t="str">
        <f t="shared" si="2"/>
        <v>RÍGIDO-EURO I - 91/542/EEC S I-7,5-0</v>
      </c>
    </row>
    <row r="138" spans="1:11">
      <c r="A138">
        <v>2010</v>
      </c>
      <c r="B138" t="s">
        <v>32</v>
      </c>
      <c r="C138" t="s">
        <v>11</v>
      </c>
      <c r="D138" t="s">
        <v>17</v>
      </c>
      <c r="E138">
        <v>7.5</v>
      </c>
      <c r="F138">
        <v>12</v>
      </c>
      <c r="G138">
        <v>0.5</v>
      </c>
      <c r="H138">
        <v>1</v>
      </c>
      <c r="I138" s="3">
        <v>150.84879810660601</v>
      </c>
      <c r="J138" s="3">
        <v>168.92746536666701</v>
      </c>
      <c r="K138" t="str">
        <f t="shared" si="2"/>
        <v>RÍGIDO-EURO I - 91/542/EEC S I-7,5-0,5</v>
      </c>
    </row>
    <row r="139" spans="1:11">
      <c r="A139">
        <v>2010</v>
      </c>
      <c r="B139" t="s">
        <v>32</v>
      </c>
      <c r="C139" t="s">
        <v>11</v>
      </c>
      <c r="D139" t="s">
        <v>17</v>
      </c>
      <c r="E139">
        <v>7.5</v>
      </c>
      <c r="F139">
        <v>12</v>
      </c>
      <c r="G139">
        <v>1</v>
      </c>
      <c r="I139" s="3">
        <v>169.05233711031801</v>
      </c>
      <c r="J139" s="3">
        <v>169.05233711031801</v>
      </c>
      <c r="K139" t="str">
        <f t="shared" si="2"/>
        <v>RÍGIDO-EURO I - 91/542/EEC S I-7,5-1</v>
      </c>
    </row>
    <row r="140" spans="1:11">
      <c r="A140">
        <v>2010</v>
      </c>
      <c r="B140" t="s">
        <v>32</v>
      </c>
      <c r="C140" t="s">
        <v>11</v>
      </c>
      <c r="D140" t="s">
        <v>17</v>
      </c>
      <c r="E140">
        <v>12</v>
      </c>
      <c r="F140">
        <v>14</v>
      </c>
      <c r="G140">
        <v>0</v>
      </c>
      <c r="H140">
        <v>0.5</v>
      </c>
      <c r="I140" s="3">
        <v>139.34417794758099</v>
      </c>
      <c r="J140" s="3">
        <v>162.67620503542599</v>
      </c>
      <c r="K140" t="str">
        <f t="shared" si="2"/>
        <v>RÍGIDO-EURO I - 91/542/EEC S I-12-0</v>
      </c>
    </row>
    <row r="141" spans="1:11">
      <c r="A141">
        <v>2010</v>
      </c>
      <c r="B141" t="s">
        <v>32</v>
      </c>
      <c r="C141" t="s">
        <v>11</v>
      </c>
      <c r="D141" t="s">
        <v>17</v>
      </c>
      <c r="E141">
        <v>12</v>
      </c>
      <c r="F141">
        <v>14</v>
      </c>
      <c r="G141">
        <v>0.5</v>
      </c>
      <c r="H141">
        <v>1</v>
      </c>
      <c r="I141" s="3">
        <v>162.555552959115</v>
      </c>
      <c r="J141" s="3">
        <v>185.443713376456</v>
      </c>
      <c r="K141" t="str">
        <f t="shared" si="2"/>
        <v>RÍGIDO-EURO I - 91/542/EEC S I-12-0,5</v>
      </c>
    </row>
    <row r="142" spans="1:11">
      <c r="A142">
        <v>2010</v>
      </c>
      <c r="B142" t="s">
        <v>32</v>
      </c>
      <c r="C142" t="s">
        <v>11</v>
      </c>
      <c r="D142" t="s">
        <v>17</v>
      </c>
      <c r="E142">
        <v>12</v>
      </c>
      <c r="F142">
        <v>14</v>
      </c>
      <c r="G142">
        <v>1</v>
      </c>
      <c r="I142" s="3">
        <v>185.492486191311</v>
      </c>
      <c r="J142" s="3">
        <v>185.492486191311</v>
      </c>
      <c r="K142" t="str">
        <f t="shared" si="2"/>
        <v>RÍGIDO-EURO I - 91/542/EEC S I-12-1</v>
      </c>
    </row>
    <row r="143" spans="1:11">
      <c r="A143">
        <v>2010</v>
      </c>
      <c r="B143" t="s">
        <v>32</v>
      </c>
      <c r="C143" t="s">
        <v>11</v>
      </c>
      <c r="D143" t="s">
        <v>17</v>
      </c>
      <c r="E143">
        <v>14</v>
      </c>
      <c r="F143">
        <v>20</v>
      </c>
      <c r="G143">
        <v>0</v>
      </c>
      <c r="H143">
        <v>0.5</v>
      </c>
      <c r="I143" s="3">
        <v>160.56577497340299</v>
      </c>
      <c r="J143" s="3">
        <v>190.28465203233401</v>
      </c>
      <c r="K143" t="str">
        <f t="shared" si="2"/>
        <v>RÍGIDO-EURO I - 91/542/EEC S I-14-0</v>
      </c>
    </row>
    <row r="144" spans="1:11">
      <c r="A144">
        <v>2010</v>
      </c>
      <c r="B144" t="s">
        <v>32</v>
      </c>
      <c r="C144" t="s">
        <v>11</v>
      </c>
      <c r="D144" t="s">
        <v>17</v>
      </c>
      <c r="E144">
        <v>14</v>
      </c>
      <c r="F144">
        <v>20</v>
      </c>
      <c r="G144">
        <v>0.5</v>
      </c>
      <c r="H144">
        <v>1</v>
      </c>
      <c r="I144" s="3">
        <v>190.17996627239299</v>
      </c>
      <c r="J144" s="3">
        <v>219.82940260197</v>
      </c>
      <c r="K144" t="str">
        <f t="shared" si="2"/>
        <v>RÍGIDO-EURO I - 91/542/EEC S I-14-0,5</v>
      </c>
    </row>
    <row r="145" spans="1:11">
      <c r="A145">
        <v>2010</v>
      </c>
      <c r="B145" t="s">
        <v>32</v>
      </c>
      <c r="C145" t="s">
        <v>11</v>
      </c>
      <c r="D145" t="s">
        <v>17</v>
      </c>
      <c r="E145">
        <v>14</v>
      </c>
      <c r="F145">
        <v>20</v>
      </c>
      <c r="G145">
        <v>1</v>
      </c>
      <c r="I145" s="3">
        <v>220.33959078932099</v>
      </c>
      <c r="J145" s="3">
        <v>220.33959078932099</v>
      </c>
      <c r="K145" t="str">
        <f t="shared" si="2"/>
        <v>RÍGIDO-EURO I - 91/542/EEC S I-14-1</v>
      </c>
    </row>
    <row r="146" spans="1:11">
      <c r="A146">
        <v>2010</v>
      </c>
      <c r="B146" t="s">
        <v>32</v>
      </c>
      <c r="C146" t="s">
        <v>11</v>
      </c>
      <c r="D146" t="s">
        <v>17</v>
      </c>
      <c r="E146">
        <v>20</v>
      </c>
      <c r="F146">
        <v>26</v>
      </c>
      <c r="G146">
        <v>0</v>
      </c>
      <c r="H146">
        <v>0.5</v>
      </c>
      <c r="I146" s="3">
        <v>186.51221994222701</v>
      </c>
      <c r="J146" s="3">
        <v>238.90066020625</v>
      </c>
      <c r="K146" t="str">
        <f t="shared" si="2"/>
        <v>RÍGIDO-EURO I - 91/542/EEC S I-20-0</v>
      </c>
    </row>
    <row r="147" spans="1:11">
      <c r="A147">
        <v>2010</v>
      </c>
      <c r="B147" t="s">
        <v>32</v>
      </c>
      <c r="C147" t="s">
        <v>11</v>
      </c>
      <c r="D147" t="s">
        <v>17</v>
      </c>
      <c r="E147">
        <v>20</v>
      </c>
      <c r="F147">
        <v>26</v>
      </c>
      <c r="G147">
        <v>0.5</v>
      </c>
      <c r="H147">
        <v>1</v>
      </c>
      <c r="I147" s="3">
        <v>238.842822920087</v>
      </c>
      <c r="J147" s="3">
        <v>288.20881817707402</v>
      </c>
      <c r="K147" t="str">
        <f t="shared" si="2"/>
        <v>RÍGIDO-EURO I - 91/542/EEC S I-20-0,5</v>
      </c>
    </row>
    <row r="148" spans="1:11">
      <c r="A148">
        <v>2010</v>
      </c>
      <c r="B148" t="s">
        <v>32</v>
      </c>
      <c r="C148" t="s">
        <v>11</v>
      </c>
      <c r="D148" t="s">
        <v>17</v>
      </c>
      <c r="E148">
        <v>20</v>
      </c>
      <c r="F148">
        <v>26</v>
      </c>
      <c r="G148">
        <v>1</v>
      </c>
      <c r="I148" s="3">
        <v>289.913860276582</v>
      </c>
      <c r="J148" s="3">
        <v>289.913860276582</v>
      </c>
      <c r="K148" t="str">
        <f t="shared" si="2"/>
        <v>RÍGIDO-EURO I - 91/542/EEC S I-20-1</v>
      </c>
    </row>
    <row r="149" spans="1:11">
      <c r="A149">
        <v>2010</v>
      </c>
      <c r="B149" t="s">
        <v>32</v>
      </c>
      <c r="C149" t="s">
        <v>11</v>
      </c>
      <c r="D149" t="s">
        <v>17</v>
      </c>
      <c r="E149">
        <v>26</v>
      </c>
      <c r="F149">
        <v>28</v>
      </c>
      <c r="G149">
        <v>0</v>
      </c>
      <c r="H149">
        <v>0.5</v>
      </c>
      <c r="I149" s="3">
        <v>197.176712017255</v>
      </c>
      <c r="J149" s="3">
        <v>253.581405833047</v>
      </c>
      <c r="K149" t="str">
        <f t="shared" si="2"/>
        <v>RÍGIDO-EURO I - 91/542/EEC S I-26-0</v>
      </c>
    </row>
    <row r="150" spans="1:11">
      <c r="A150">
        <v>2010</v>
      </c>
      <c r="B150" t="s">
        <v>32</v>
      </c>
      <c r="C150" t="s">
        <v>11</v>
      </c>
      <c r="D150" t="s">
        <v>17</v>
      </c>
      <c r="E150">
        <v>26</v>
      </c>
      <c r="F150">
        <v>28</v>
      </c>
      <c r="G150">
        <v>0.5</v>
      </c>
      <c r="H150">
        <v>1</v>
      </c>
      <c r="I150" s="3">
        <v>253.880753911244</v>
      </c>
      <c r="J150" s="3">
        <v>308.91587638403598</v>
      </c>
      <c r="K150" t="str">
        <f t="shared" si="2"/>
        <v>RÍGIDO-EURO I - 91/542/EEC S I-26-0,5</v>
      </c>
    </row>
    <row r="151" spans="1:11">
      <c r="A151">
        <v>2010</v>
      </c>
      <c r="B151" t="s">
        <v>32</v>
      </c>
      <c r="C151" t="s">
        <v>11</v>
      </c>
      <c r="D151" t="s">
        <v>17</v>
      </c>
      <c r="E151">
        <v>26</v>
      </c>
      <c r="F151">
        <v>28</v>
      </c>
      <c r="G151">
        <v>1</v>
      </c>
      <c r="I151" s="3">
        <v>310.17536173568101</v>
      </c>
      <c r="J151" s="3">
        <v>310.17536173568101</v>
      </c>
      <c r="K151" t="str">
        <f t="shared" si="2"/>
        <v>RÍGIDO-EURO I - 91/542/EEC S I-26-1</v>
      </c>
    </row>
    <row r="152" spans="1:11">
      <c r="A152">
        <v>2010</v>
      </c>
      <c r="B152" t="s">
        <v>32</v>
      </c>
      <c r="C152" t="s">
        <v>11</v>
      </c>
      <c r="D152" t="s">
        <v>17</v>
      </c>
      <c r="E152">
        <v>28</v>
      </c>
      <c r="F152">
        <v>32</v>
      </c>
      <c r="G152">
        <v>0</v>
      </c>
      <c r="H152">
        <v>0.5</v>
      </c>
      <c r="I152" s="3">
        <v>223.97148986866901</v>
      </c>
      <c r="J152" s="3">
        <v>292.42877070345997</v>
      </c>
      <c r="K152" t="str">
        <f t="shared" si="2"/>
        <v>RÍGIDO-EURO I - 91/542/EEC S I-28-0</v>
      </c>
    </row>
    <row r="153" spans="1:11">
      <c r="A153">
        <v>2010</v>
      </c>
      <c r="B153" t="s">
        <v>32</v>
      </c>
      <c r="C153" t="s">
        <v>11</v>
      </c>
      <c r="D153" t="s">
        <v>17</v>
      </c>
      <c r="E153">
        <v>28</v>
      </c>
      <c r="F153">
        <v>32</v>
      </c>
      <c r="G153">
        <v>0.5</v>
      </c>
      <c r="H153">
        <v>1</v>
      </c>
      <c r="I153" s="3">
        <v>294.20088160131797</v>
      </c>
      <c r="J153" s="3">
        <v>357.64699392831602</v>
      </c>
      <c r="K153" t="str">
        <f t="shared" si="2"/>
        <v>RÍGIDO-EURO I - 91/542/EEC S I-28-0,5</v>
      </c>
    </row>
    <row r="154" spans="1:11">
      <c r="A154">
        <v>2010</v>
      </c>
      <c r="B154" t="s">
        <v>32</v>
      </c>
      <c r="C154" t="s">
        <v>11</v>
      </c>
      <c r="D154" t="s">
        <v>17</v>
      </c>
      <c r="E154">
        <v>28</v>
      </c>
      <c r="F154">
        <v>32</v>
      </c>
      <c r="G154">
        <v>1</v>
      </c>
      <c r="I154" s="3">
        <v>360.92996483707998</v>
      </c>
      <c r="J154" s="3">
        <v>360.92996483707998</v>
      </c>
      <c r="K154" t="str">
        <f t="shared" si="2"/>
        <v>RÍGIDO-EURO I - 91/542/EEC S I-28-1</v>
      </c>
    </row>
    <row r="155" spans="1:11">
      <c r="A155">
        <v>2010</v>
      </c>
      <c r="B155" t="s">
        <v>32</v>
      </c>
      <c r="C155" t="s">
        <v>11</v>
      </c>
      <c r="D155" t="s">
        <v>17</v>
      </c>
      <c r="E155">
        <v>32</v>
      </c>
      <c r="G155">
        <v>0</v>
      </c>
      <c r="H155">
        <v>0.5</v>
      </c>
      <c r="I155" s="3">
        <v>214.56898821857001</v>
      </c>
      <c r="J155" s="3">
        <v>294.24282191874897</v>
      </c>
      <c r="K155" t="str">
        <f t="shared" si="2"/>
        <v>RÍGIDO-EURO I - 91/542/EEC S I-32-0</v>
      </c>
    </row>
    <row r="156" spans="1:11">
      <c r="A156">
        <v>2010</v>
      </c>
      <c r="B156" t="s">
        <v>32</v>
      </c>
      <c r="C156" t="s">
        <v>11</v>
      </c>
      <c r="D156" t="s">
        <v>17</v>
      </c>
      <c r="E156">
        <v>32</v>
      </c>
      <c r="G156">
        <v>0.5</v>
      </c>
      <c r="H156">
        <v>1</v>
      </c>
      <c r="I156" s="3">
        <v>294.93106590856399</v>
      </c>
      <c r="J156" s="3">
        <v>368.667905762028</v>
      </c>
      <c r="K156" t="str">
        <f t="shared" si="2"/>
        <v>RÍGIDO-EURO I - 91/542/EEC S I-32-0,5</v>
      </c>
    </row>
    <row r="157" spans="1:11">
      <c r="A157">
        <v>2010</v>
      </c>
      <c r="B157" t="s">
        <v>32</v>
      </c>
      <c r="C157" t="s">
        <v>11</v>
      </c>
      <c r="D157" t="s">
        <v>17</v>
      </c>
      <c r="E157">
        <v>32</v>
      </c>
      <c r="G157">
        <v>1</v>
      </c>
      <c r="I157" s="3">
        <v>374.075996010155</v>
      </c>
      <c r="J157" s="3">
        <v>374.075996010155</v>
      </c>
      <c r="K157" t="str">
        <f t="shared" si="2"/>
        <v>RÍGIDO-EURO I - 91/542/EEC S I-32-1</v>
      </c>
    </row>
    <row r="158" spans="1:11">
      <c r="A158">
        <v>2010</v>
      </c>
      <c r="B158" t="s">
        <v>32</v>
      </c>
      <c r="C158" t="s">
        <v>11</v>
      </c>
      <c r="D158" t="s">
        <v>18</v>
      </c>
      <c r="E158">
        <v>3.5</v>
      </c>
      <c r="F158">
        <v>7.5</v>
      </c>
      <c r="G158">
        <v>0</v>
      </c>
      <c r="H158">
        <v>0.5</v>
      </c>
      <c r="I158" s="3">
        <v>93.726446939906097</v>
      </c>
      <c r="J158" s="3">
        <v>102.21520391394</v>
      </c>
      <c r="K158" t="str">
        <f t="shared" si="2"/>
        <v>RÍGIDO-EURO II - 91/542/EEC S II-3,5-0</v>
      </c>
    </row>
    <row r="159" spans="1:11">
      <c r="A159">
        <v>2010</v>
      </c>
      <c r="B159" t="s">
        <v>32</v>
      </c>
      <c r="C159" t="s">
        <v>11</v>
      </c>
      <c r="D159" t="s">
        <v>18</v>
      </c>
      <c r="E159">
        <v>3.5</v>
      </c>
      <c r="F159">
        <v>7.5</v>
      </c>
      <c r="G159">
        <v>0.5</v>
      </c>
      <c r="H159">
        <v>1</v>
      </c>
      <c r="I159" s="3">
        <v>101.57977055559</v>
      </c>
      <c r="J159" s="3">
        <v>110.645923629629</v>
      </c>
      <c r="K159" t="str">
        <f t="shared" si="2"/>
        <v>RÍGIDO-EURO II - 91/542/EEC S II-3,5-0,5</v>
      </c>
    </row>
    <row r="160" spans="1:11">
      <c r="A160">
        <v>2010</v>
      </c>
      <c r="B160" t="s">
        <v>32</v>
      </c>
      <c r="C160" t="s">
        <v>11</v>
      </c>
      <c r="D160" t="s">
        <v>18</v>
      </c>
      <c r="E160">
        <v>3.5</v>
      </c>
      <c r="F160">
        <v>7.5</v>
      </c>
      <c r="G160">
        <v>1</v>
      </c>
      <c r="I160" s="3">
        <v>110.35240506269101</v>
      </c>
      <c r="J160" s="3">
        <v>110.35240506269101</v>
      </c>
      <c r="K160" t="str">
        <f t="shared" si="2"/>
        <v>RÍGIDO-EURO II - 91/542/EEC S II-3,5-1</v>
      </c>
    </row>
    <row r="161" spans="1:11">
      <c r="A161">
        <v>2010</v>
      </c>
      <c r="B161" t="s">
        <v>32</v>
      </c>
      <c r="C161" t="s">
        <v>11</v>
      </c>
      <c r="D161" t="s">
        <v>18</v>
      </c>
      <c r="E161">
        <v>7.5</v>
      </c>
      <c r="F161">
        <v>12</v>
      </c>
      <c r="G161">
        <v>0</v>
      </c>
      <c r="H161">
        <v>0.5</v>
      </c>
      <c r="I161" s="3">
        <v>128.038018659291</v>
      </c>
      <c r="J161" s="3">
        <v>147.46819511898499</v>
      </c>
      <c r="K161" t="str">
        <f t="shared" si="2"/>
        <v>RÍGIDO-EURO II - 91/542/EEC S II-7,5-0</v>
      </c>
    </row>
    <row r="162" spans="1:11">
      <c r="A162">
        <v>2010</v>
      </c>
      <c r="B162" t="s">
        <v>32</v>
      </c>
      <c r="C162" t="s">
        <v>11</v>
      </c>
      <c r="D162" t="s">
        <v>18</v>
      </c>
      <c r="E162">
        <v>7.5</v>
      </c>
      <c r="F162">
        <v>12</v>
      </c>
      <c r="G162">
        <v>0.5</v>
      </c>
      <c r="H162">
        <v>1</v>
      </c>
      <c r="I162" s="3">
        <v>147.01043870808101</v>
      </c>
      <c r="J162" s="3">
        <v>165.87570979529301</v>
      </c>
      <c r="K162" t="str">
        <f t="shared" si="2"/>
        <v>RÍGIDO-EURO II - 91/542/EEC S II-7,5-0,5</v>
      </c>
    </row>
    <row r="163" spans="1:11">
      <c r="A163">
        <v>2010</v>
      </c>
      <c r="B163" t="s">
        <v>32</v>
      </c>
      <c r="C163" t="s">
        <v>11</v>
      </c>
      <c r="D163" t="s">
        <v>18</v>
      </c>
      <c r="E163">
        <v>7.5</v>
      </c>
      <c r="F163">
        <v>12</v>
      </c>
      <c r="G163">
        <v>1</v>
      </c>
      <c r="I163" s="3">
        <v>165.88234787937799</v>
      </c>
      <c r="J163" s="3">
        <v>165.88234787937799</v>
      </c>
      <c r="K163" t="str">
        <f t="shared" si="2"/>
        <v>RÍGIDO-EURO II - 91/542/EEC S II-7,5-1</v>
      </c>
    </row>
    <row r="164" spans="1:11">
      <c r="A164">
        <v>2010</v>
      </c>
      <c r="B164" t="s">
        <v>32</v>
      </c>
      <c r="C164" t="s">
        <v>11</v>
      </c>
      <c r="D164" t="s">
        <v>18</v>
      </c>
      <c r="E164">
        <v>12</v>
      </c>
      <c r="F164">
        <v>14</v>
      </c>
      <c r="G164">
        <v>0</v>
      </c>
      <c r="H164">
        <v>0.5</v>
      </c>
      <c r="I164" s="3">
        <v>135.13644701535799</v>
      </c>
      <c r="J164" s="3">
        <v>158.736657716857</v>
      </c>
      <c r="K164" t="str">
        <f t="shared" si="2"/>
        <v>RÍGIDO-EURO II - 91/542/EEC S II-12-0</v>
      </c>
    </row>
    <row r="165" spans="1:11">
      <c r="A165">
        <v>2010</v>
      </c>
      <c r="B165" t="s">
        <v>32</v>
      </c>
      <c r="C165" t="s">
        <v>11</v>
      </c>
      <c r="D165" t="s">
        <v>18</v>
      </c>
      <c r="E165">
        <v>12</v>
      </c>
      <c r="F165">
        <v>14</v>
      </c>
      <c r="G165">
        <v>0.5</v>
      </c>
      <c r="H165">
        <v>1</v>
      </c>
      <c r="I165" s="3">
        <v>158.58679477710299</v>
      </c>
      <c r="J165" s="3">
        <v>181.992984954695</v>
      </c>
      <c r="K165" t="str">
        <f t="shared" si="2"/>
        <v>RÍGIDO-EURO II - 91/542/EEC S II-12-0,5</v>
      </c>
    </row>
    <row r="166" spans="1:11">
      <c r="A166">
        <v>2010</v>
      </c>
      <c r="B166" t="s">
        <v>32</v>
      </c>
      <c r="C166" t="s">
        <v>11</v>
      </c>
      <c r="D166" t="s">
        <v>18</v>
      </c>
      <c r="E166">
        <v>12</v>
      </c>
      <c r="F166">
        <v>14</v>
      </c>
      <c r="G166">
        <v>1</v>
      </c>
      <c r="I166" s="3">
        <v>181.884840679467</v>
      </c>
      <c r="J166" s="3">
        <v>181.884840679467</v>
      </c>
      <c r="K166" t="str">
        <f t="shared" si="2"/>
        <v>RÍGIDO-EURO II - 91/542/EEC S II-12-1</v>
      </c>
    </row>
    <row r="167" spans="1:11">
      <c r="A167">
        <v>2010</v>
      </c>
      <c r="B167" t="s">
        <v>32</v>
      </c>
      <c r="C167" t="s">
        <v>11</v>
      </c>
      <c r="D167" t="s">
        <v>18</v>
      </c>
      <c r="E167">
        <v>14</v>
      </c>
      <c r="F167">
        <v>20</v>
      </c>
      <c r="G167">
        <v>0</v>
      </c>
      <c r="H167">
        <v>0.5</v>
      </c>
      <c r="I167" s="3">
        <v>155.76381104908</v>
      </c>
      <c r="J167" s="3">
        <v>185.79736467224899</v>
      </c>
      <c r="K167" t="str">
        <f t="shared" si="2"/>
        <v>RÍGIDO-EURO II - 91/542/EEC S II-14-0</v>
      </c>
    </row>
    <row r="168" spans="1:11">
      <c r="A168">
        <v>2010</v>
      </c>
      <c r="B168" t="s">
        <v>32</v>
      </c>
      <c r="C168" t="s">
        <v>11</v>
      </c>
      <c r="D168" t="s">
        <v>18</v>
      </c>
      <c r="E168">
        <v>14</v>
      </c>
      <c r="F168">
        <v>20</v>
      </c>
      <c r="G168">
        <v>0.5</v>
      </c>
      <c r="H168">
        <v>1</v>
      </c>
      <c r="I168" s="3">
        <v>185.581390022726</v>
      </c>
      <c r="J168" s="3">
        <v>215.794754952109</v>
      </c>
      <c r="K168" t="str">
        <f t="shared" si="2"/>
        <v>RÍGIDO-EURO II - 91/542/EEC S II-14-0,5</v>
      </c>
    </row>
    <row r="169" spans="1:11">
      <c r="A169">
        <v>2010</v>
      </c>
      <c r="B169" t="s">
        <v>32</v>
      </c>
      <c r="C169" t="s">
        <v>11</v>
      </c>
      <c r="D169" t="s">
        <v>18</v>
      </c>
      <c r="E169">
        <v>14</v>
      </c>
      <c r="F169">
        <v>20</v>
      </c>
      <c r="G169">
        <v>1</v>
      </c>
      <c r="I169" s="3">
        <v>215.95796966777201</v>
      </c>
      <c r="J169" s="3">
        <v>215.95796966777201</v>
      </c>
      <c r="K169" t="str">
        <f t="shared" si="2"/>
        <v>RÍGIDO-EURO II - 91/542/EEC S II-14-1</v>
      </c>
    </row>
    <row r="170" spans="1:11">
      <c r="A170">
        <v>2010</v>
      </c>
      <c r="B170" t="s">
        <v>32</v>
      </c>
      <c r="C170" t="s">
        <v>11</v>
      </c>
      <c r="D170" t="s">
        <v>18</v>
      </c>
      <c r="E170">
        <v>20</v>
      </c>
      <c r="F170">
        <v>26</v>
      </c>
      <c r="G170">
        <v>0</v>
      </c>
      <c r="H170">
        <v>0.5</v>
      </c>
      <c r="I170" s="3">
        <v>183.002665621239</v>
      </c>
      <c r="J170" s="3">
        <v>234.905399619436</v>
      </c>
      <c r="K170" t="str">
        <f t="shared" si="2"/>
        <v>RÍGIDO-EURO II - 91/542/EEC S II-20-0</v>
      </c>
    </row>
    <row r="171" spans="1:11">
      <c r="A171">
        <v>2010</v>
      </c>
      <c r="B171" t="s">
        <v>32</v>
      </c>
      <c r="C171" t="s">
        <v>11</v>
      </c>
      <c r="D171" t="s">
        <v>18</v>
      </c>
      <c r="E171">
        <v>20</v>
      </c>
      <c r="F171">
        <v>26</v>
      </c>
      <c r="G171">
        <v>0.5</v>
      </c>
      <c r="H171">
        <v>1</v>
      </c>
      <c r="I171" s="3">
        <v>234.871783094394</v>
      </c>
      <c r="J171" s="3">
        <v>287.19904903140099</v>
      </c>
      <c r="K171" t="str">
        <f t="shared" si="2"/>
        <v>RÍGIDO-EURO II - 91/542/EEC S II-20-0,5</v>
      </c>
    </row>
    <row r="172" spans="1:11">
      <c r="A172">
        <v>2010</v>
      </c>
      <c r="B172" t="s">
        <v>32</v>
      </c>
      <c r="C172" t="s">
        <v>11</v>
      </c>
      <c r="D172" t="s">
        <v>18</v>
      </c>
      <c r="E172">
        <v>20</v>
      </c>
      <c r="F172">
        <v>26</v>
      </c>
      <c r="G172">
        <v>1</v>
      </c>
      <c r="I172" s="3">
        <v>288.01065578770601</v>
      </c>
      <c r="J172" s="3">
        <v>288.01065578770601</v>
      </c>
      <c r="K172" t="str">
        <f t="shared" si="2"/>
        <v>RÍGIDO-EURO II - 91/542/EEC S II-20-1</v>
      </c>
    </row>
    <row r="173" spans="1:11">
      <c r="A173">
        <v>2010</v>
      </c>
      <c r="B173" t="s">
        <v>32</v>
      </c>
      <c r="C173" t="s">
        <v>11</v>
      </c>
      <c r="D173" t="s">
        <v>18</v>
      </c>
      <c r="E173">
        <v>26</v>
      </c>
      <c r="F173">
        <v>28</v>
      </c>
      <c r="G173">
        <v>0</v>
      </c>
      <c r="H173">
        <v>0.5</v>
      </c>
      <c r="I173" s="3">
        <v>191.979445979655</v>
      </c>
      <c r="J173" s="3">
        <v>252.088377776941</v>
      </c>
      <c r="K173" t="str">
        <f t="shared" si="2"/>
        <v>RÍGIDO-EURO II - 91/542/EEC S II-26-0</v>
      </c>
    </row>
    <row r="174" spans="1:11">
      <c r="A174">
        <v>2010</v>
      </c>
      <c r="B174" t="s">
        <v>32</v>
      </c>
      <c r="C174" t="s">
        <v>11</v>
      </c>
      <c r="D174" t="s">
        <v>18</v>
      </c>
      <c r="E174">
        <v>26</v>
      </c>
      <c r="F174">
        <v>28</v>
      </c>
      <c r="G174">
        <v>0.5</v>
      </c>
      <c r="H174">
        <v>1</v>
      </c>
      <c r="I174" s="3">
        <v>250.907933389139</v>
      </c>
      <c r="J174" s="3">
        <v>311.53508730950801</v>
      </c>
      <c r="K174" t="str">
        <f t="shared" si="2"/>
        <v>RÍGIDO-EURO II - 91/542/EEC S II-26-0,5</v>
      </c>
    </row>
    <row r="175" spans="1:11">
      <c r="A175">
        <v>2010</v>
      </c>
      <c r="B175" t="s">
        <v>32</v>
      </c>
      <c r="C175" t="s">
        <v>11</v>
      </c>
      <c r="D175" t="s">
        <v>18</v>
      </c>
      <c r="E175">
        <v>26</v>
      </c>
      <c r="F175">
        <v>28</v>
      </c>
      <c r="G175">
        <v>1</v>
      </c>
      <c r="I175" s="3">
        <v>311.099748354415</v>
      </c>
      <c r="J175" s="3">
        <v>311.099748354415</v>
      </c>
      <c r="K175" t="str">
        <f t="shared" si="2"/>
        <v>RÍGIDO-EURO II - 91/542/EEC S II-26-1</v>
      </c>
    </row>
    <row r="176" spans="1:11">
      <c r="A176">
        <v>2010</v>
      </c>
      <c r="B176" t="s">
        <v>32</v>
      </c>
      <c r="C176" t="s">
        <v>11</v>
      </c>
      <c r="D176" t="s">
        <v>18</v>
      </c>
      <c r="E176">
        <v>28</v>
      </c>
      <c r="F176">
        <v>32</v>
      </c>
      <c r="G176">
        <v>0</v>
      </c>
      <c r="H176">
        <v>0.5</v>
      </c>
      <c r="I176" s="3">
        <v>219.49260765359</v>
      </c>
      <c r="J176" s="3">
        <v>291.44888603251002</v>
      </c>
      <c r="K176" t="str">
        <f t="shared" si="2"/>
        <v>RÍGIDO-EURO II - 91/542/EEC S II-28-0</v>
      </c>
    </row>
    <row r="177" spans="1:11">
      <c r="A177">
        <v>2010</v>
      </c>
      <c r="B177" t="s">
        <v>32</v>
      </c>
      <c r="C177" t="s">
        <v>11</v>
      </c>
      <c r="D177" t="s">
        <v>18</v>
      </c>
      <c r="E177">
        <v>28</v>
      </c>
      <c r="F177">
        <v>32</v>
      </c>
      <c r="G177">
        <v>0.5</v>
      </c>
      <c r="H177">
        <v>1</v>
      </c>
      <c r="I177" s="3">
        <v>292.55641950948899</v>
      </c>
      <c r="J177" s="3">
        <v>361.77644301790002</v>
      </c>
      <c r="K177" t="str">
        <f t="shared" si="2"/>
        <v>RÍGIDO-EURO II - 91/542/EEC S II-28-0,5</v>
      </c>
    </row>
    <row r="178" spans="1:11">
      <c r="A178">
        <v>2010</v>
      </c>
      <c r="B178" t="s">
        <v>32</v>
      </c>
      <c r="C178" t="s">
        <v>11</v>
      </c>
      <c r="D178" t="s">
        <v>18</v>
      </c>
      <c r="E178">
        <v>28</v>
      </c>
      <c r="F178">
        <v>32</v>
      </c>
      <c r="G178">
        <v>1</v>
      </c>
      <c r="I178" s="3">
        <v>363.552816483284</v>
      </c>
      <c r="J178" s="3">
        <v>363.552816483284</v>
      </c>
      <c r="K178" t="str">
        <f t="shared" si="2"/>
        <v>RÍGIDO-EURO II - 91/542/EEC S II-28-1</v>
      </c>
    </row>
    <row r="179" spans="1:11">
      <c r="A179">
        <v>2010</v>
      </c>
      <c r="B179" t="s">
        <v>32</v>
      </c>
      <c r="C179" t="s">
        <v>11</v>
      </c>
      <c r="D179" t="s">
        <v>18</v>
      </c>
      <c r="E179">
        <v>32</v>
      </c>
      <c r="G179">
        <v>0</v>
      </c>
      <c r="H179">
        <v>0.5</v>
      </c>
      <c r="I179" s="3">
        <v>210.687075233798</v>
      </c>
      <c r="J179" s="3">
        <v>291.83742995469203</v>
      </c>
      <c r="K179" t="str">
        <f t="shared" si="2"/>
        <v>RÍGIDO-EURO II - 91/542/EEC S II-32-0</v>
      </c>
    </row>
    <row r="180" spans="1:11">
      <c r="A180">
        <v>2010</v>
      </c>
      <c r="B180" t="s">
        <v>32</v>
      </c>
      <c r="C180" t="s">
        <v>11</v>
      </c>
      <c r="D180" t="s">
        <v>18</v>
      </c>
      <c r="E180">
        <v>32</v>
      </c>
      <c r="G180">
        <v>0.5</v>
      </c>
      <c r="H180">
        <v>1</v>
      </c>
      <c r="I180" s="3">
        <v>292.51623307711299</v>
      </c>
      <c r="J180" s="3">
        <v>367.095216426185</v>
      </c>
      <c r="K180" t="str">
        <f t="shared" si="2"/>
        <v>RÍGIDO-EURO II - 91/542/EEC S II-32-0,5</v>
      </c>
    </row>
    <row r="181" spans="1:11">
      <c r="A181">
        <v>2010</v>
      </c>
      <c r="B181" t="s">
        <v>32</v>
      </c>
      <c r="C181" t="s">
        <v>11</v>
      </c>
      <c r="D181" t="s">
        <v>18</v>
      </c>
      <c r="E181">
        <v>32</v>
      </c>
      <c r="G181">
        <v>1</v>
      </c>
      <c r="I181" s="3">
        <v>373.07087941603999</v>
      </c>
      <c r="J181" s="3">
        <v>373.07087941603999</v>
      </c>
      <c r="K181" t="str">
        <f t="shared" si="2"/>
        <v>RÍGIDO-EURO II - 91/542/EEC S II-32-1</v>
      </c>
    </row>
    <row r="182" spans="1:11">
      <c r="A182">
        <v>2010</v>
      </c>
      <c r="B182" t="s">
        <v>32</v>
      </c>
      <c r="C182" t="s">
        <v>11</v>
      </c>
      <c r="D182" t="s">
        <v>19</v>
      </c>
      <c r="E182">
        <v>3.5</v>
      </c>
      <c r="F182">
        <v>7.5</v>
      </c>
      <c r="G182">
        <v>0</v>
      </c>
      <c r="H182">
        <v>0.5</v>
      </c>
      <c r="I182" s="3">
        <v>98.035370657818703</v>
      </c>
      <c r="J182" s="3">
        <v>106.081624399427</v>
      </c>
      <c r="K182" t="str">
        <f t="shared" si="2"/>
        <v>RÍGIDO-EURO III - COM(97) 627-3,5-0</v>
      </c>
    </row>
    <row r="183" spans="1:11">
      <c r="A183">
        <v>2010</v>
      </c>
      <c r="B183" t="s">
        <v>32</v>
      </c>
      <c r="C183" t="s">
        <v>11</v>
      </c>
      <c r="D183" t="s">
        <v>19</v>
      </c>
      <c r="E183">
        <v>3.5</v>
      </c>
      <c r="F183">
        <v>7.5</v>
      </c>
      <c r="G183">
        <v>0.5</v>
      </c>
      <c r="H183">
        <v>1</v>
      </c>
      <c r="I183" s="3">
        <v>105.513642063585</v>
      </c>
      <c r="J183" s="3">
        <v>113.98205710285001</v>
      </c>
      <c r="K183" t="str">
        <f t="shared" si="2"/>
        <v>RÍGIDO-EURO III - COM(97) 627-3,5-0,5</v>
      </c>
    </row>
    <row r="184" spans="1:11">
      <c r="A184">
        <v>2010</v>
      </c>
      <c r="B184" t="s">
        <v>32</v>
      </c>
      <c r="C184" t="s">
        <v>11</v>
      </c>
      <c r="D184" t="s">
        <v>19</v>
      </c>
      <c r="E184">
        <v>3.5</v>
      </c>
      <c r="F184">
        <v>7.5</v>
      </c>
      <c r="G184">
        <v>1</v>
      </c>
      <c r="I184" s="3">
        <v>113.77921952848899</v>
      </c>
      <c r="J184" s="3">
        <v>113.77921952848899</v>
      </c>
      <c r="K184" t="str">
        <f t="shared" si="2"/>
        <v>RÍGIDO-EURO III - COM(97) 627-3,5-1</v>
      </c>
    </row>
    <row r="185" spans="1:11">
      <c r="A185">
        <v>2010</v>
      </c>
      <c r="B185" t="s">
        <v>32</v>
      </c>
      <c r="C185" t="s">
        <v>11</v>
      </c>
      <c r="D185" t="s">
        <v>19</v>
      </c>
      <c r="E185">
        <v>7.5</v>
      </c>
      <c r="F185">
        <v>12</v>
      </c>
      <c r="G185">
        <v>0</v>
      </c>
      <c r="H185">
        <v>0.5</v>
      </c>
      <c r="I185" s="3">
        <v>133.941165996747</v>
      </c>
      <c r="J185" s="3">
        <v>151.92013948836399</v>
      </c>
      <c r="K185" t="str">
        <f t="shared" si="2"/>
        <v>RÍGIDO-EURO III - COM(97) 627-7,5-0</v>
      </c>
    </row>
    <row r="186" spans="1:11">
      <c r="A186">
        <v>2010</v>
      </c>
      <c r="B186" t="s">
        <v>32</v>
      </c>
      <c r="C186" t="s">
        <v>11</v>
      </c>
      <c r="D186" t="s">
        <v>19</v>
      </c>
      <c r="E186">
        <v>7.5</v>
      </c>
      <c r="F186">
        <v>12</v>
      </c>
      <c r="G186">
        <v>0.5</v>
      </c>
      <c r="H186">
        <v>1</v>
      </c>
      <c r="I186" s="3">
        <v>151.79613886699801</v>
      </c>
      <c r="J186" s="3">
        <v>170.39695501209201</v>
      </c>
      <c r="K186" t="str">
        <f t="shared" si="2"/>
        <v>RÍGIDO-EURO III - COM(97) 627-7,5-0,5</v>
      </c>
    </row>
    <row r="187" spans="1:11">
      <c r="A187">
        <v>2010</v>
      </c>
      <c r="B187" t="s">
        <v>32</v>
      </c>
      <c r="C187" t="s">
        <v>11</v>
      </c>
      <c r="D187" t="s">
        <v>19</v>
      </c>
      <c r="E187">
        <v>7.5</v>
      </c>
      <c r="F187">
        <v>12</v>
      </c>
      <c r="G187">
        <v>1</v>
      </c>
      <c r="I187" s="3">
        <v>170.45583919151099</v>
      </c>
      <c r="J187" s="3">
        <v>170.45583919151099</v>
      </c>
      <c r="K187" t="str">
        <f t="shared" si="2"/>
        <v>RÍGIDO-EURO III - COM(97) 627-7,5-1</v>
      </c>
    </row>
    <row r="188" spans="1:11">
      <c r="A188">
        <v>2010</v>
      </c>
      <c r="B188" t="s">
        <v>32</v>
      </c>
      <c r="C188" t="s">
        <v>11</v>
      </c>
      <c r="D188" t="s">
        <v>19</v>
      </c>
      <c r="E188">
        <v>12</v>
      </c>
      <c r="F188">
        <v>14</v>
      </c>
      <c r="G188">
        <v>0</v>
      </c>
      <c r="H188">
        <v>0.5</v>
      </c>
      <c r="I188" s="3">
        <v>140.94193937652301</v>
      </c>
      <c r="J188" s="3">
        <v>163.62046555334001</v>
      </c>
      <c r="K188" t="str">
        <f t="shared" si="2"/>
        <v>RÍGIDO-EURO III - COM(97) 627-12-0</v>
      </c>
    </row>
    <row r="189" spans="1:11">
      <c r="A189">
        <v>2010</v>
      </c>
      <c r="B189" t="s">
        <v>32</v>
      </c>
      <c r="C189" t="s">
        <v>11</v>
      </c>
      <c r="D189" t="s">
        <v>19</v>
      </c>
      <c r="E189">
        <v>12</v>
      </c>
      <c r="F189">
        <v>14</v>
      </c>
      <c r="G189">
        <v>0.5</v>
      </c>
      <c r="H189">
        <v>1</v>
      </c>
      <c r="I189" s="3">
        <v>163.56808601673399</v>
      </c>
      <c r="J189" s="3">
        <v>186.71584241477501</v>
      </c>
      <c r="K189" t="str">
        <f t="shared" si="2"/>
        <v>RÍGIDO-EURO III - COM(97) 627-12-0,5</v>
      </c>
    </row>
    <row r="190" spans="1:11">
      <c r="A190">
        <v>2010</v>
      </c>
      <c r="B190" t="s">
        <v>32</v>
      </c>
      <c r="C190" t="s">
        <v>11</v>
      </c>
      <c r="D190" t="s">
        <v>19</v>
      </c>
      <c r="E190">
        <v>12</v>
      </c>
      <c r="F190">
        <v>14</v>
      </c>
      <c r="G190">
        <v>1</v>
      </c>
      <c r="I190" s="3">
        <v>186.87192160532501</v>
      </c>
      <c r="J190" s="3">
        <v>186.87192160532501</v>
      </c>
      <c r="K190" t="str">
        <f t="shared" si="2"/>
        <v>RÍGIDO-EURO III - COM(97) 627-12-1</v>
      </c>
    </row>
    <row r="191" spans="1:11">
      <c r="A191">
        <v>2010</v>
      </c>
      <c r="B191" t="s">
        <v>32</v>
      </c>
      <c r="C191" t="s">
        <v>11</v>
      </c>
      <c r="D191" t="s">
        <v>19</v>
      </c>
      <c r="E191">
        <v>14</v>
      </c>
      <c r="F191">
        <v>20</v>
      </c>
      <c r="G191">
        <v>0</v>
      </c>
      <c r="H191">
        <v>0.5</v>
      </c>
      <c r="I191" s="3">
        <v>162.87531804466499</v>
      </c>
      <c r="J191" s="3">
        <v>191.918558769729</v>
      </c>
      <c r="K191" t="str">
        <f t="shared" si="2"/>
        <v>RÍGIDO-EURO III - COM(97) 627-14-0</v>
      </c>
    </row>
    <row r="192" spans="1:11">
      <c r="A192">
        <v>2010</v>
      </c>
      <c r="B192" t="s">
        <v>32</v>
      </c>
      <c r="C192" t="s">
        <v>11</v>
      </c>
      <c r="D192" t="s">
        <v>19</v>
      </c>
      <c r="E192">
        <v>14</v>
      </c>
      <c r="F192">
        <v>20</v>
      </c>
      <c r="G192">
        <v>0.5</v>
      </c>
      <c r="H192">
        <v>1</v>
      </c>
      <c r="I192" s="3">
        <v>191.836279022761</v>
      </c>
      <c r="J192" s="3">
        <v>221.72837407204599</v>
      </c>
      <c r="K192" t="str">
        <f t="shared" si="2"/>
        <v>RÍGIDO-EURO III - COM(97) 627-14-0,5</v>
      </c>
    </row>
    <row r="193" spans="1:11">
      <c r="A193">
        <v>2010</v>
      </c>
      <c r="B193" t="s">
        <v>32</v>
      </c>
      <c r="C193" t="s">
        <v>11</v>
      </c>
      <c r="D193" t="s">
        <v>19</v>
      </c>
      <c r="E193">
        <v>14</v>
      </c>
      <c r="F193">
        <v>20</v>
      </c>
      <c r="G193">
        <v>1</v>
      </c>
      <c r="I193" s="3">
        <v>221.83878826797999</v>
      </c>
      <c r="J193" s="3">
        <v>221.83878826797999</v>
      </c>
      <c r="K193" t="str">
        <f t="shared" si="2"/>
        <v>RÍGIDO-EURO III - COM(97) 627-14-1</v>
      </c>
    </row>
    <row r="194" spans="1:11">
      <c r="A194">
        <v>2010</v>
      </c>
      <c r="B194" t="s">
        <v>32</v>
      </c>
      <c r="C194" t="s">
        <v>11</v>
      </c>
      <c r="D194" t="s">
        <v>19</v>
      </c>
      <c r="E194">
        <v>20</v>
      </c>
      <c r="F194">
        <v>26</v>
      </c>
      <c r="G194">
        <v>0</v>
      </c>
      <c r="H194">
        <v>0.5</v>
      </c>
      <c r="I194" s="3">
        <v>189.55086894301601</v>
      </c>
      <c r="J194" s="3">
        <v>240.40670394616001</v>
      </c>
      <c r="K194" t="str">
        <f t="shared" si="2"/>
        <v>RÍGIDO-EURO III - COM(97) 627-20-0</v>
      </c>
    </row>
    <row r="195" spans="1:11">
      <c r="A195">
        <v>2010</v>
      </c>
      <c r="B195" t="s">
        <v>32</v>
      </c>
      <c r="C195" t="s">
        <v>11</v>
      </c>
      <c r="D195" t="s">
        <v>19</v>
      </c>
      <c r="E195">
        <v>20</v>
      </c>
      <c r="F195">
        <v>26</v>
      </c>
      <c r="G195">
        <v>0.5</v>
      </c>
      <c r="H195">
        <v>1</v>
      </c>
      <c r="I195" s="3">
        <v>240.48813146628001</v>
      </c>
      <c r="J195" s="3">
        <v>291.48077726208601</v>
      </c>
      <c r="K195" t="str">
        <f t="shared" ref="K195:K253" si="3">C195&amp;"-"&amp;D195&amp;"-"&amp;E195&amp;"-"&amp;G195</f>
        <v>RÍGIDO-EURO III - COM(97) 627-20-0,5</v>
      </c>
    </row>
    <row r="196" spans="1:11">
      <c r="A196">
        <v>2010</v>
      </c>
      <c r="B196" t="s">
        <v>32</v>
      </c>
      <c r="C196" t="s">
        <v>11</v>
      </c>
      <c r="D196" t="s">
        <v>19</v>
      </c>
      <c r="E196">
        <v>20</v>
      </c>
      <c r="F196">
        <v>26</v>
      </c>
      <c r="G196">
        <v>1</v>
      </c>
      <c r="I196" s="3">
        <v>292.45840655414997</v>
      </c>
      <c r="J196" s="3">
        <v>292.45840655414997</v>
      </c>
      <c r="K196" t="str">
        <f t="shared" si="3"/>
        <v>RÍGIDO-EURO III - COM(97) 627-20-1</v>
      </c>
    </row>
    <row r="197" spans="1:11">
      <c r="A197">
        <v>2010</v>
      </c>
      <c r="B197" t="s">
        <v>32</v>
      </c>
      <c r="C197" t="s">
        <v>11</v>
      </c>
      <c r="D197" t="s">
        <v>19</v>
      </c>
      <c r="E197">
        <v>26</v>
      </c>
      <c r="F197">
        <v>28</v>
      </c>
      <c r="G197">
        <v>0</v>
      </c>
      <c r="H197">
        <v>0.5</v>
      </c>
      <c r="I197" s="3">
        <v>199.649774307163</v>
      </c>
      <c r="J197" s="3">
        <v>256.40280191606001</v>
      </c>
      <c r="K197" t="str">
        <f t="shared" si="3"/>
        <v>RÍGIDO-EURO III - COM(97) 627-26-0</v>
      </c>
    </row>
    <row r="198" spans="1:11">
      <c r="A198">
        <v>2010</v>
      </c>
      <c r="B198" t="s">
        <v>32</v>
      </c>
      <c r="C198" t="s">
        <v>11</v>
      </c>
      <c r="D198" t="s">
        <v>19</v>
      </c>
      <c r="E198">
        <v>26</v>
      </c>
      <c r="F198">
        <v>28</v>
      </c>
      <c r="G198">
        <v>0.5</v>
      </c>
      <c r="H198">
        <v>1</v>
      </c>
      <c r="I198" s="3">
        <v>256.17752339007802</v>
      </c>
      <c r="J198" s="3">
        <v>313.906545420236</v>
      </c>
      <c r="K198" t="str">
        <f t="shared" si="3"/>
        <v>RÍGIDO-EURO III - COM(97) 627-26-0,5</v>
      </c>
    </row>
    <row r="199" spans="1:11">
      <c r="A199">
        <v>2010</v>
      </c>
      <c r="B199" t="s">
        <v>32</v>
      </c>
      <c r="C199" t="s">
        <v>11</v>
      </c>
      <c r="D199" t="s">
        <v>19</v>
      </c>
      <c r="E199">
        <v>26</v>
      </c>
      <c r="F199">
        <v>28</v>
      </c>
      <c r="G199">
        <v>1</v>
      </c>
      <c r="I199" s="3">
        <v>314.28139823146699</v>
      </c>
      <c r="J199" s="3">
        <v>314.28139823146699</v>
      </c>
      <c r="K199" t="str">
        <f t="shared" si="3"/>
        <v>RÍGIDO-EURO III - COM(97) 627-26-1</v>
      </c>
    </row>
    <row r="200" spans="1:11">
      <c r="A200">
        <v>2010</v>
      </c>
      <c r="B200" t="s">
        <v>32</v>
      </c>
      <c r="C200" t="s">
        <v>11</v>
      </c>
      <c r="D200" t="s">
        <v>19</v>
      </c>
      <c r="E200">
        <v>28</v>
      </c>
      <c r="F200">
        <v>32</v>
      </c>
      <c r="G200">
        <v>0</v>
      </c>
      <c r="H200">
        <v>0.5</v>
      </c>
      <c r="I200" s="3">
        <v>227.07396215032799</v>
      </c>
      <c r="J200" s="3">
        <v>296.00856501968002</v>
      </c>
      <c r="K200" t="str">
        <f t="shared" si="3"/>
        <v>RÍGIDO-EURO III - COM(97) 627-28-0</v>
      </c>
    </row>
    <row r="201" spans="1:11">
      <c r="A201">
        <v>2010</v>
      </c>
      <c r="B201" t="s">
        <v>32</v>
      </c>
      <c r="C201" t="s">
        <v>11</v>
      </c>
      <c r="D201" t="s">
        <v>19</v>
      </c>
      <c r="E201">
        <v>28</v>
      </c>
      <c r="F201">
        <v>32</v>
      </c>
      <c r="G201">
        <v>0.5</v>
      </c>
      <c r="H201">
        <v>1</v>
      </c>
      <c r="I201" s="3">
        <v>296.96234852701798</v>
      </c>
      <c r="J201" s="3">
        <v>366.20861658387901</v>
      </c>
      <c r="K201" t="str">
        <f t="shared" si="3"/>
        <v>RÍGIDO-EURO III - COM(97) 627-28-0,5</v>
      </c>
    </row>
    <row r="202" spans="1:11">
      <c r="A202">
        <v>2010</v>
      </c>
      <c r="B202" t="s">
        <v>32</v>
      </c>
      <c r="C202" t="s">
        <v>11</v>
      </c>
      <c r="D202" t="s">
        <v>19</v>
      </c>
      <c r="E202">
        <v>28</v>
      </c>
      <c r="F202">
        <v>32</v>
      </c>
      <c r="G202">
        <v>1</v>
      </c>
      <c r="I202" s="3">
        <v>367.98953670049298</v>
      </c>
      <c r="J202" s="3">
        <v>367.98953670049298</v>
      </c>
      <c r="K202" t="str">
        <f t="shared" si="3"/>
        <v>RÍGIDO-EURO III - COM(97) 627-28-1</v>
      </c>
    </row>
    <row r="203" spans="1:11">
      <c r="A203">
        <v>2010</v>
      </c>
      <c r="B203" t="s">
        <v>32</v>
      </c>
      <c r="C203" t="s">
        <v>11</v>
      </c>
      <c r="D203" t="s">
        <v>19</v>
      </c>
      <c r="E203">
        <v>32</v>
      </c>
      <c r="G203">
        <v>0</v>
      </c>
      <c r="H203">
        <v>0.5</v>
      </c>
      <c r="I203" s="3">
        <v>216.967894664125</v>
      </c>
      <c r="J203" s="3">
        <v>296.02893806056699</v>
      </c>
      <c r="K203" t="str">
        <f t="shared" si="3"/>
        <v>RÍGIDO-EURO III - COM(97) 627-32-0</v>
      </c>
    </row>
    <row r="204" spans="1:11">
      <c r="A204">
        <v>2010</v>
      </c>
      <c r="B204" t="s">
        <v>32</v>
      </c>
      <c r="C204" t="s">
        <v>11</v>
      </c>
      <c r="D204" t="s">
        <v>19</v>
      </c>
      <c r="E204">
        <v>32</v>
      </c>
      <c r="G204">
        <v>0.5</v>
      </c>
      <c r="H204">
        <v>1</v>
      </c>
      <c r="I204" s="3">
        <v>296.759629627999</v>
      </c>
      <c r="J204" s="3">
        <v>370.51093252200502</v>
      </c>
      <c r="K204" t="str">
        <f t="shared" si="3"/>
        <v>RÍGIDO-EURO III - COM(97) 627-32-0,5</v>
      </c>
    </row>
    <row r="205" spans="1:11">
      <c r="A205">
        <v>2010</v>
      </c>
      <c r="B205" t="s">
        <v>32</v>
      </c>
      <c r="C205" t="s">
        <v>11</v>
      </c>
      <c r="D205" t="s">
        <v>19</v>
      </c>
      <c r="E205">
        <v>32</v>
      </c>
      <c r="G205">
        <v>1</v>
      </c>
      <c r="I205" s="3">
        <v>375.888361354854</v>
      </c>
      <c r="J205" s="3">
        <v>375.888361354854</v>
      </c>
      <c r="K205" t="str">
        <f t="shared" si="3"/>
        <v>RÍGIDO-EURO III - COM(97) 627-32-1</v>
      </c>
    </row>
    <row r="206" spans="1:11">
      <c r="A206">
        <v>2010</v>
      </c>
      <c r="B206" t="s">
        <v>32</v>
      </c>
      <c r="C206" t="s">
        <v>11</v>
      </c>
      <c r="D206" t="s">
        <v>20</v>
      </c>
      <c r="E206">
        <v>3.5</v>
      </c>
      <c r="F206">
        <v>7.5</v>
      </c>
      <c r="G206">
        <v>0</v>
      </c>
      <c r="H206">
        <v>0.5</v>
      </c>
      <c r="I206" s="3">
        <v>91.787755137800502</v>
      </c>
      <c r="J206" s="3">
        <v>99.643911093888093</v>
      </c>
      <c r="K206" t="str">
        <f t="shared" si="3"/>
        <v>RÍGIDO-EURO IV - COM(1998) 776-3,5-0</v>
      </c>
    </row>
    <row r="207" spans="1:11">
      <c r="A207">
        <v>2010</v>
      </c>
      <c r="B207" t="s">
        <v>32</v>
      </c>
      <c r="C207" t="s">
        <v>11</v>
      </c>
      <c r="D207" t="s">
        <v>20</v>
      </c>
      <c r="E207">
        <v>3.5</v>
      </c>
      <c r="F207">
        <v>7.5</v>
      </c>
      <c r="G207">
        <v>0.5</v>
      </c>
      <c r="H207">
        <v>1</v>
      </c>
      <c r="I207" s="3">
        <v>99.085148565205202</v>
      </c>
      <c r="J207" s="3">
        <v>106.87708264594001</v>
      </c>
      <c r="K207" t="str">
        <f t="shared" si="3"/>
        <v>RÍGIDO-EURO IV - COM(1998) 776-3,5-0,5</v>
      </c>
    </row>
    <row r="208" spans="1:11">
      <c r="A208">
        <v>2010</v>
      </c>
      <c r="B208" t="s">
        <v>32</v>
      </c>
      <c r="C208" t="s">
        <v>11</v>
      </c>
      <c r="D208" t="s">
        <v>20</v>
      </c>
      <c r="E208">
        <v>3.5</v>
      </c>
      <c r="F208">
        <v>7.5</v>
      </c>
      <c r="G208">
        <v>1</v>
      </c>
      <c r="I208" s="3">
        <v>106.62489993617601</v>
      </c>
      <c r="J208" s="3">
        <v>106.62489993617601</v>
      </c>
      <c r="K208" t="str">
        <f t="shared" si="3"/>
        <v>RÍGIDO-EURO IV - COM(1998) 776-3,5-1</v>
      </c>
    </row>
    <row r="209" spans="1:11">
      <c r="A209">
        <v>2010</v>
      </c>
      <c r="B209" t="s">
        <v>32</v>
      </c>
      <c r="C209" t="s">
        <v>11</v>
      </c>
      <c r="D209" t="s">
        <v>20</v>
      </c>
      <c r="E209">
        <v>7.5</v>
      </c>
      <c r="F209">
        <v>12</v>
      </c>
      <c r="G209">
        <v>0</v>
      </c>
      <c r="H209">
        <v>0.5</v>
      </c>
      <c r="I209" s="3">
        <v>125.335796595031</v>
      </c>
      <c r="J209" s="3">
        <v>142.24874511517501</v>
      </c>
      <c r="K209" t="str">
        <f t="shared" si="3"/>
        <v>RÍGIDO-EURO IV - COM(1998) 776-7,5-0</v>
      </c>
    </row>
    <row r="210" spans="1:11">
      <c r="A210">
        <v>2010</v>
      </c>
      <c r="B210" t="s">
        <v>32</v>
      </c>
      <c r="C210" t="s">
        <v>11</v>
      </c>
      <c r="D210" t="s">
        <v>20</v>
      </c>
      <c r="E210">
        <v>7.5</v>
      </c>
      <c r="F210">
        <v>12</v>
      </c>
      <c r="G210">
        <v>0.5</v>
      </c>
      <c r="H210">
        <v>1</v>
      </c>
      <c r="I210" s="3">
        <v>142.151359321565</v>
      </c>
      <c r="J210" s="3">
        <v>159.95550361136301</v>
      </c>
      <c r="K210" t="str">
        <f t="shared" si="3"/>
        <v>RÍGIDO-EURO IV - COM(1998) 776-7,5-0,5</v>
      </c>
    </row>
    <row r="211" spans="1:11">
      <c r="A211">
        <v>2010</v>
      </c>
      <c r="B211" t="s">
        <v>32</v>
      </c>
      <c r="C211" t="s">
        <v>11</v>
      </c>
      <c r="D211" t="s">
        <v>20</v>
      </c>
      <c r="E211">
        <v>7.5</v>
      </c>
      <c r="F211">
        <v>12</v>
      </c>
      <c r="G211">
        <v>1</v>
      </c>
      <c r="I211" s="3">
        <v>159.93680212541801</v>
      </c>
      <c r="J211" s="3">
        <v>159.93680212541801</v>
      </c>
      <c r="K211" t="str">
        <f t="shared" si="3"/>
        <v>RÍGIDO-EURO IV - COM(1998) 776-7,5-1</v>
      </c>
    </row>
    <row r="212" spans="1:11">
      <c r="A212">
        <v>2010</v>
      </c>
      <c r="B212" t="s">
        <v>32</v>
      </c>
      <c r="C212" t="s">
        <v>11</v>
      </c>
      <c r="D212" t="s">
        <v>20</v>
      </c>
      <c r="E212">
        <v>12</v>
      </c>
      <c r="F212">
        <v>14</v>
      </c>
      <c r="G212">
        <v>0</v>
      </c>
      <c r="H212">
        <v>0.5</v>
      </c>
      <c r="I212" s="3">
        <v>131.648200105928</v>
      </c>
      <c r="J212" s="3">
        <v>152.93346615702799</v>
      </c>
      <c r="K212" t="str">
        <f t="shared" si="3"/>
        <v>RÍGIDO-EURO IV - COM(1998) 776-12-0</v>
      </c>
    </row>
    <row r="213" spans="1:11">
      <c r="A213">
        <v>2010</v>
      </c>
      <c r="B213" t="s">
        <v>32</v>
      </c>
      <c r="C213" t="s">
        <v>11</v>
      </c>
      <c r="D213" t="s">
        <v>20</v>
      </c>
      <c r="E213">
        <v>12</v>
      </c>
      <c r="F213">
        <v>14</v>
      </c>
      <c r="G213">
        <v>0.5</v>
      </c>
      <c r="H213">
        <v>1</v>
      </c>
      <c r="I213" s="3">
        <v>152.845193125001</v>
      </c>
      <c r="J213" s="3">
        <v>174.28025600100401</v>
      </c>
      <c r="K213" t="str">
        <f t="shared" si="3"/>
        <v>RÍGIDO-EURO IV - COM(1998) 776-12-0,5</v>
      </c>
    </row>
    <row r="214" spans="1:11">
      <c r="A214">
        <v>2010</v>
      </c>
      <c r="B214" t="s">
        <v>32</v>
      </c>
      <c r="C214" t="s">
        <v>11</v>
      </c>
      <c r="D214" t="s">
        <v>20</v>
      </c>
      <c r="E214">
        <v>12</v>
      </c>
      <c r="F214">
        <v>14</v>
      </c>
      <c r="G214">
        <v>1</v>
      </c>
      <c r="I214" s="3">
        <v>174.34960518456799</v>
      </c>
      <c r="J214" s="3">
        <v>174.34960518456799</v>
      </c>
      <c r="K214" t="str">
        <f t="shared" si="3"/>
        <v>RÍGIDO-EURO IV - COM(1998) 776-12-1</v>
      </c>
    </row>
    <row r="215" spans="1:11">
      <c r="A215">
        <v>2010</v>
      </c>
      <c r="B215" t="s">
        <v>32</v>
      </c>
      <c r="C215" t="s">
        <v>11</v>
      </c>
      <c r="D215" t="s">
        <v>20</v>
      </c>
      <c r="E215">
        <v>14</v>
      </c>
      <c r="F215">
        <v>20</v>
      </c>
      <c r="G215">
        <v>0</v>
      </c>
      <c r="H215">
        <v>0.5</v>
      </c>
      <c r="I215" s="3">
        <v>151.74223165853999</v>
      </c>
      <c r="J215" s="3">
        <v>178.76952433731699</v>
      </c>
      <c r="K215" t="str">
        <f t="shared" si="3"/>
        <v>RÍGIDO-EURO IV - COM(1998) 776-14-0</v>
      </c>
    </row>
    <row r="216" spans="1:11">
      <c r="A216">
        <v>2010</v>
      </c>
      <c r="B216" t="s">
        <v>32</v>
      </c>
      <c r="C216" t="s">
        <v>11</v>
      </c>
      <c r="D216" t="s">
        <v>20</v>
      </c>
      <c r="E216">
        <v>14</v>
      </c>
      <c r="F216">
        <v>20</v>
      </c>
      <c r="G216">
        <v>0.5</v>
      </c>
      <c r="H216">
        <v>1</v>
      </c>
      <c r="I216" s="3">
        <v>178.67559327606199</v>
      </c>
      <c r="J216" s="3">
        <v>206.21244973080599</v>
      </c>
      <c r="K216" t="str">
        <f t="shared" si="3"/>
        <v>RÍGIDO-EURO IV - COM(1998) 776-14-0,5</v>
      </c>
    </row>
    <row r="217" spans="1:11">
      <c r="A217">
        <v>2010</v>
      </c>
      <c r="B217" t="s">
        <v>32</v>
      </c>
      <c r="C217" t="s">
        <v>11</v>
      </c>
      <c r="D217" t="s">
        <v>20</v>
      </c>
      <c r="E217">
        <v>14</v>
      </c>
      <c r="F217">
        <v>20</v>
      </c>
      <c r="G217">
        <v>1</v>
      </c>
      <c r="I217" s="3">
        <v>206.23981025323499</v>
      </c>
      <c r="J217" s="3">
        <v>206.23981025323499</v>
      </c>
      <c r="K217" t="str">
        <f t="shared" si="3"/>
        <v>RÍGIDO-EURO IV - COM(1998) 776-14-1</v>
      </c>
    </row>
    <row r="218" spans="1:11">
      <c r="A218">
        <v>2010</v>
      </c>
      <c r="B218" t="s">
        <v>32</v>
      </c>
      <c r="C218" t="s">
        <v>11</v>
      </c>
      <c r="D218" t="s">
        <v>20</v>
      </c>
      <c r="E218">
        <v>20</v>
      </c>
      <c r="F218">
        <v>26</v>
      </c>
      <c r="G218">
        <v>0</v>
      </c>
      <c r="H218">
        <v>0.5</v>
      </c>
      <c r="I218" s="3">
        <v>176.104463589766</v>
      </c>
      <c r="J218" s="3">
        <v>223.29905907130399</v>
      </c>
      <c r="K218" t="str">
        <f t="shared" si="3"/>
        <v>RÍGIDO-EURO IV - COM(1998) 776-20-0</v>
      </c>
    </row>
    <row r="219" spans="1:11">
      <c r="A219">
        <v>2010</v>
      </c>
      <c r="B219" t="s">
        <v>32</v>
      </c>
      <c r="C219" t="s">
        <v>11</v>
      </c>
      <c r="D219" t="s">
        <v>20</v>
      </c>
      <c r="E219">
        <v>20</v>
      </c>
      <c r="F219">
        <v>26</v>
      </c>
      <c r="G219">
        <v>0.5</v>
      </c>
      <c r="H219">
        <v>1</v>
      </c>
      <c r="I219" s="3">
        <v>223.441502284118</v>
      </c>
      <c r="J219" s="3">
        <v>271.09149602903398</v>
      </c>
      <c r="K219" t="str">
        <f t="shared" si="3"/>
        <v>RÍGIDO-EURO IV - COM(1998) 776-20-0,5</v>
      </c>
    </row>
    <row r="220" spans="1:11">
      <c r="A220">
        <v>2010</v>
      </c>
      <c r="B220" t="s">
        <v>32</v>
      </c>
      <c r="C220" t="s">
        <v>11</v>
      </c>
      <c r="D220" t="s">
        <v>20</v>
      </c>
      <c r="E220">
        <v>20</v>
      </c>
      <c r="F220">
        <v>26</v>
      </c>
      <c r="G220">
        <v>1</v>
      </c>
      <c r="I220" s="3">
        <v>271.952629408235</v>
      </c>
      <c r="J220" s="3">
        <v>271.952629408235</v>
      </c>
      <c r="K220" t="str">
        <f t="shared" si="3"/>
        <v>RÍGIDO-EURO IV - COM(1998) 776-20-1</v>
      </c>
    </row>
    <row r="221" spans="1:11">
      <c r="A221">
        <v>2010</v>
      </c>
      <c r="B221" t="s">
        <v>32</v>
      </c>
      <c r="C221" t="s">
        <v>11</v>
      </c>
      <c r="D221" t="s">
        <v>20</v>
      </c>
      <c r="E221">
        <v>26</v>
      </c>
      <c r="F221">
        <v>28</v>
      </c>
      <c r="G221">
        <v>0</v>
      </c>
      <c r="H221">
        <v>0.5</v>
      </c>
      <c r="I221" s="3">
        <v>185.46268735099801</v>
      </c>
      <c r="J221" s="3">
        <v>238.28577612955101</v>
      </c>
      <c r="K221" t="str">
        <f t="shared" si="3"/>
        <v>RÍGIDO-EURO IV - COM(1998) 776-26-0</v>
      </c>
    </row>
    <row r="222" spans="1:11">
      <c r="A222">
        <v>2010</v>
      </c>
      <c r="B222" t="s">
        <v>32</v>
      </c>
      <c r="C222" t="s">
        <v>11</v>
      </c>
      <c r="D222" t="s">
        <v>20</v>
      </c>
      <c r="E222">
        <v>26</v>
      </c>
      <c r="F222">
        <v>28</v>
      </c>
      <c r="G222">
        <v>0.5</v>
      </c>
      <c r="H222">
        <v>1</v>
      </c>
      <c r="I222" s="3">
        <v>237.89418568014301</v>
      </c>
      <c r="J222" s="3">
        <v>291.93492353609298</v>
      </c>
      <c r="K222" t="str">
        <f t="shared" si="3"/>
        <v>RÍGIDO-EURO IV - COM(1998) 776-26-0,5</v>
      </c>
    </row>
    <row r="223" spans="1:11">
      <c r="A223">
        <v>2010</v>
      </c>
      <c r="B223" t="s">
        <v>32</v>
      </c>
      <c r="C223" t="s">
        <v>11</v>
      </c>
      <c r="D223" t="s">
        <v>20</v>
      </c>
      <c r="E223">
        <v>26</v>
      </c>
      <c r="F223">
        <v>28</v>
      </c>
      <c r="G223">
        <v>1</v>
      </c>
      <c r="I223" s="3">
        <v>292.068795551932</v>
      </c>
      <c r="J223" s="3">
        <v>292.068795551932</v>
      </c>
      <c r="K223" t="str">
        <f t="shared" si="3"/>
        <v>RÍGIDO-EURO IV - COM(1998) 776-26-1</v>
      </c>
    </row>
    <row r="224" spans="1:11">
      <c r="A224">
        <v>2010</v>
      </c>
      <c r="B224" t="s">
        <v>32</v>
      </c>
      <c r="C224" t="s">
        <v>11</v>
      </c>
      <c r="D224" t="s">
        <v>20</v>
      </c>
      <c r="E224">
        <v>28</v>
      </c>
      <c r="F224">
        <v>32</v>
      </c>
      <c r="G224">
        <v>0</v>
      </c>
      <c r="H224">
        <v>0.5</v>
      </c>
      <c r="I224" s="3">
        <v>210.33473138356601</v>
      </c>
      <c r="J224" s="3">
        <v>274.21542271674099</v>
      </c>
      <c r="K224" t="str">
        <f t="shared" si="3"/>
        <v>RÍGIDO-EURO IV - COM(1998) 776-28-0</v>
      </c>
    </row>
    <row r="225" spans="1:11">
      <c r="A225">
        <v>2010</v>
      </c>
      <c r="B225" t="s">
        <v>32</v>
      </c>
      <c r="C225" t="s">
        <v>11</v>
      </c>
      <c r="D225" t="s">
        <v>20</v>
      </c>
      <c r="E225">
        <v>28</v>
      </c>
      <c r="F225">
        <v>32</v>
      </c>
      <c r="G225">
        <v>0.5</v>
      </c>
      <c r="H225">
        <v>1</v>
      </c>
      <c r="I225" s="3">
        <v>274.742161234077</v>
      </c>
      <c r="J225" s="3">
        <v>341.12486330212403</v>
      </c>
      <c r="K225" t="str">
        <f t="shared" si="3"/>
        <v>RÍGIDO-EURO IV - COM(1998) 776-28-0,5</v>
      </c>
    </row>
    <row r="226" spans="1:11">
      <c r="A226">
        <v>2010</v>
      </c>
      <c r="B226" t="s">
        <v>32</v>
      </c>
      <c r="C226" t="s">
        <v>11</v>
      </c>
      <c r="D226" t="s">
        <v>20</v>
      </c>
      <c r="E226">
        <v>28</v>
      </c>
      <c r="F226">
        <v>32</v>
      </c>
      <c r="G226">
        <v>1</v>
      </c>
      <c r="I226" s="3">
        <v>342.18768332072102</v>
      </c>
      <c r="J226" s="3">
        <v>342.18768332072102</v>
      </c>
      <c r="K226" t="str">
        <f t="shared" si="3"/>
        <v>RÍGIDO-EURO IV - COM(1998) 776-28-1</v>
      </c>
    </row>
    <row r="227" spans="1:11">
      <c r="A227">
        <v>2010</v>
      </c>
      <c r="B227" t="s">
        <v>32</v>
      </c>
      <c r="C227" t="s">
        <v>11</v>
      </c>
      <c r="D227" t="s">
        <v>20</v>
      </c>
      <c r="E227">
        <v>32</v>
      </c>
      <c r="G227">
        <v>0</v>
      </c>
      <c r="H227">
        <v>0.5</v>
      </c>
      <c r="I227" s="3">
        <v>201.138572946175</v>
      </c>
      <c r="J227" s="3">
        <v>274.95468723761797</v>
      </c>
      <c r="K227" t="str">
        <f t="shared" si="3"/>
        <v>RÍGIDO-EURO IV - COM(1998) 776-32-0</v>
      </c>
    </row>
    <row r="228" spans="1:11">
      <c r="A228">
        <v>2010</v>
      </c>
      <c r="B228" t="s">
        <v>32</v>
      </c>
      <c r="C228" t="s">
        <v>11</v>
      </c>
      <c r="D228" t="s">
        <v>20</v>
      </c>
      <c r="E228">
        <v>32</v>
      </c>
      <c r="G228">
        <v>0.5</v>
      </c>
      <c r="H228">
        <v>1</v>
      </c>
      <c r="I228" s="3">
        <v>275.48647714274398</v>
      </c>
      <c r="J228" s="3">
        <v>345.70253789489999</v>
      </c>
      <c r="K228" t="str">
        <f t="shared" si="3"/>
        <v>RÍGIDO-EURO IV - COM(1998) 776-32-0,5</v>
      </c>
    </row>
    <row r="229" spans="1:11">
      <c r="A229">
        <v>2010</v>
      </c>
      <c r="B229" t="s">
        <v>32</v>
      </c>
      <c r="C229" t="s">
        <v>11</v>
      </c>
      <c r="D229" t="s">
        <v>20</v>
      </c>
      <c r="E229">
        <v>32</v>
      </c>
      <c r="G229">
        <v>1</v>
      </c>
      <c r="I229" s="3">
        <v>349.17016916642802</v>
      </c>
      <c r="J229" s="3">
        <v>349.17016916642802</v>
      </c>
      <c r="K229" t="str">
        <f t="shared" si="3"/>
        <v>RÍGIDO-EURO IV - COM(1998) 776-32-1</v>
      </c>
    </row>
    <row r="230" spans="1:11">
      <c r="A230">
        <v>2010</v>
      </c>
      <c r="B230" t="s">
        <v>32</v>
      </c>
      <c r="C230" t="s">
        <v>11</v>
      </c>
      <c r="D230" t="s">
        <v>21</v>
      </c>
      <c r="E230">
        <v>3.5</v>
      </c>
      <c r="F230">
        <v>7.5</v>
      </c>
      <c r="G230">
        <v>0</v>
      </c>
      <c r="H230">
        <v>0.5</v>
      </c>
      <c r="I230" s="3">
        <v>92.8629370042066</v>
      </c>
      <c r="J230" s="3">
        <v>100.679964134625</v>
      </c>
      <c r="K230" t="str">
        <f t="shared" si="3"/>
        <v>RÍGIDO-EURO V - COM(1998) 776-3,5-0</v>
      </c>
    </row>
    <row r="231" spans="1:11">
      <c r="A231">
        <v>2010</v>
      </c>
      <c r="B231" t="s">
        <v>32</v>
      </c>
      <c r="C231" t="s">
        <v>11</v>
      </c>
      <c r="D231" t="s">
        <v>21</v>
      </c>
      <c r="E231">
        <v>3.5</v>
      </c>
      <c r="F231">
        <v>7.5</v>
      </c>
      <c r="G231">
        <v>0.5</v>
      </c>
      <c r="H231">
        <v>1</v>
      </c>
      <c r="I231" s="3">
        <v>100.115578510296</v>
      </c>
      <c r="J231" s="3">
        <v>108.275098273024</v>
      </c>
      <c r="K231" t="str">
        <f t="shared" si="3"/>
        <v>RÍGIDO-EURO V - COM(1998) 776-3,5-0,5</v>
      </c>
    </row>
    <row r="232" spans="1:11">
      <c r="A232">
        <v>2010</v>
      </c>
      <c r="B232" t="s">
        <v>32</v>
      </c>
      <c r="C232" t="s">
        <v>11</v>
      </c>
      <c r="D232" t="s">
        <v>21</v>
      </c>
      <c r="E232">
        <v>3.5</v>
      </c>
      <c r="F232">
        <v>7.5</v>
      </c>
      <c r="G232">
        <v>1</v>
      </c>
      <c r="I232" s="3">
        <v>108.031155637558</v>
      </c>
      <c r="J232" s="3">
        <v>108.031155637558</v>
      </c>
      <c r="K232" t="str">
        <f t="shared" si="3"/>
        <v>RÍGIDO-EURO V - COM(1998) 776-3,5-1</v>
      </c>
    </row>
    <row r="233" spans="1:11">
      <c r="A233">
        <v>2010</v>
      </c>
      <c r="B233" t="s">
        <v>32</v>
      </c>
      <c r="C233" t="s">
        <v>11</v>
      </c>
      <c r="D233" t="s">
        <v>21</v>
      </c>
      <c r="E233">
        <v>7.5</v>
      </c>
      <c r="F233">
        <v>12</v>
      </c>
      <c r="G233">
        <v>0</v>
      </c>
      <c r="H233">
        <v>0.5</v>
      </c>
      <c r="I233" s="3">
        <v>127.045388248355</v>
      </c>
      <c r="J233" s="3">
        <v>144.13998009473201</v>
      </c>
      <c r="K233" t="str">
        <f t="shared" si="3"/>
        <v>RÍGIDO-EURO V - COM(1998) 776-7,5-0</v>
      </c>
    </row>
    <row r="234" spans="1:11">
      <c r="A234">
        <v>2010</v>
      </c>
      <c r="B234" t="s">
        <v>32</v>
      </c>
      <c r="C234" t="s">
        <v>11</v>
      </c>
      <c r="D234" t="s">
        <v>21</v>
      </c>
      <c r="E234">
        <v>7.5</v>
      </c>
      <c r="F234">
        <v>12</v>
      </c>
      <c r="G234">
        <v>0.5</v>
      </c>
      <c r="H234">
        <v>1</v>
      </c>
      <c r="I234" s="3">
        <v>144.07566165379001</v>
      </c>
      <c r="J234" s="3">
        <v>162.159872276725</v>
      </c>
      <c r="K234" t="str">
        <f t="shared" si="3"/>
        <v>RÍGIDO-EURO V - COM(1998) 776-7,5-0,5</v>
      </c>
    </row>
    <row r="235" spans="1:11">
      <c r="A235">
        <v>2010</v>
      </c>
      <c r="B235" t="s">
        <v>32</v>
      </c>
      <c r="C235" t="s">
        <v>11</v>
      </c>
      <c r="D235" t="s">
        <v>21</v>
      </c>
      <c r="E235">
        <v>7.5</v>
      </c>
      <c r="F235">
        <v>12</v>
      </c>
      <c r="G235">
        <v>1</v>
      </c>
      <c r="I235" s="3">
        <v>162.10592871798599</v>
      </c>
      <c r="J235" s="3">
        <v>162.10592871798599</v>
      </c>
      <c r="K235" t="str">
        <f t="shared" si="3"/>
        <v>RÍGIDO-EURO V - COM(1998) 776-7,5-1</v>
      </c>
    </row>
    <row r="236" spans="1:11">
      <c r="A236">
        <v>2010</v>
      </c>
      <c r="B236" t="s">
        <v>32</v>
      </c>
      <c r="C236" t="s">
        <v>11</v>
      </c>
      <c r="D236" t="s">
        <v>21</v>
      </c>
      <c r="E236">
        <v>12</v>
      </c>
      <c r="F236">
        <v>14</v>
      </c>
      <c r="G236">
        <v>0</v>
      </c>
      <c r="H236">
        <v>0.5</v>
      </c>
      <c r="I236" s="3">
        <v>133.388648771649</v>
      </c>
      <c r="J236" s="3">
        <v>155.01467407782599</v>
      </c>
      <c r="K236" t="str">
        <f t="shared" si="3"/>
        <v>RÍGIDO-EURO V - COM(1998) 776-12-0</v>
      </c>
    </row>
    <row r="237" spans="1:11">
      <c r="A237">
        <v>2010</v>
      </c>
      <c r="B237" t="s">
        <v>32</v>
      </c>
      <c r="C237" t="s">
        <v>11</v>
      </c>
      <c r="D237" t="s">
        <v>21</v>
      </c>
      <c r="E237">
        <v>12</v>
      </c>
      <c r="F237">
        <v>14</v>
      </c>
      <c r="G237">
        <v>0.5</v>
      </c>
      <c r="H237">
        <v>1</v>
      </c>
      <c r="I237" s="3">
        <v>154.907956671053</v>
      </c>
      <c r="J237" s="3">
        <v>176.736138867969</v>
      </c>
      <c r="K237" t="str">
        <f t="shared" si="3"/>
        <v>RÍGIDO-EURO V - COM(1998) 776-12-0,5</v>
      </c>
    </row>
    <row r="238" spans="1:11">
      <c r="A238">
        <v>2010</v>
      </c>
      <c r="B238" t="s">
        <v>32</v>
      </c>
      <c r="C238" t="s">
        <v>11</v>
      </c>
      <c r="D238" t="s">
        <v>21</v>
      </c>
      <c r="E238">
        <v>12</v>
      </c>
      <c r="F238">
        <v>14</v>
      </c>
      <c r="G238">
        <v>1</v>
      </c>
      <c r="I238" s="3">
        <v>176.763766572431</v>
      </c>
      <c r="J238" s="3">
        <v>176.763766572431</v>
      </c>
      <c r="K238" t="str">
        <f t="shared" si="3"/>
        <v>RÍGIDO-EURO V - COM(1998) 776-12-1</v>
      </c>
    </row>
    <row r="239" spans="1:11">
      <c r="A239">
        <v>2010</v>
      </c>
      <c r="B239" t="s">
        <v>32</v>
      </c>
      <c r="C239" t="s">
        <v>11</v>
      </c>
      <c r="D239" t="s">
        <v>21</v>
      </c>
      <c r="E239">
        <v>14</v>
      </c>
      <c r="F239">
        <v>20</v>
      </c>
      <c r="G239">
        <v>0</v>
      </c>
      <c r="H239">
        <v>0.5</v>
      </c>
      <c r="I239" s="3">
        <v>153.96630109475799</v>
      </c>
      <c r="J239" s="3">
        <v>181.42257792832501</v>
      </c>
      <c r="K239" t="str">
        <f t="shared" si="3"/>
        <v>RÍGIDO-EURO V - COM(1998) 776-14-0</v>
      </c>
    </row>
    <row r="240" spans="1:11">
      <c r="A240">
        <v>2010</v>
      </c>
      <c r="B240" t="s">
        <v>32</v>
      </c>
      <c r="C240" t="s">
        <v>11</v>
      </c>
      <c r="D240" t="s">
        <v>21</v>
      </c>
      <c r="E240">
        <v>14</v>
      </c>
      <c r="F240">
        <v>20</v>
      </c>
      <c r="G240">
        <v>0.5</v>
      </c>
      <c r="H240">
        <v>1</v>
      </c>
      <c r="I240" s="3">
        <v>181.33027128104899</v>
      </c>
      <c r="J240" s="3">
        <v>209.06543341711901</v>
      </c>
      <c r="K240" t="str">
        <f t="shared" si="3"/>
        <v>RÍGIDO-EURO V - COM(1998) 776-14-0,5</v>
      </c>
    </row>
    <row r="241" spans="1:11">
      <c r="A241">
        <v>2010</v>
      </c>
      <c r="B241" t="s">
        <v>32</v>
      </c>
      <c r="C241" t="s">
        <v>11</v>
      </c>
      <c r="D241" t="s">
        <v>21</v>
      </c>
      <c r="E241">
        <v>14</v>
      </c>
      <c r="F241">
        <v>20</v>
      </c>
      <c r="G241">
        <v>1</v>
      </c>
      <c r="I241" s="3">
        <v>209.11130817407701</v>
      </c>
      <c r="J241" s="3">
        <v>209.11130817407701</v>
      </c>
      <c r="K241" t="str">
        <f t="shared" si="3"/>
        <v>RÍGIDO-EURO V - COM(1998) 776-14-1</v>
      </c>
    </row>
    <row r="242" spans="1:11">
      <c r="A242">
        <v>2010</v>
      </c>
      <c r="B242" t="s">
        <v>32</v>
      </c>
      <c r="C242" t="s">
        <v>11</v>
      </c>
      <c r="D242" t="s">
        <v>21</v>
      </c>
      <c r="E242">
        <v>20</v>
      </c>
      <c r="F242">
        <v>26</v>
      </c>
      <c r="G242">
        <v>0</v>
      </c>
      <c r="H242">
        <v>0.5</v>
      </c>
      <c r="I242" s="3">
        <v>178.737891019275</v>
      </c>
      <c r="J242" s="3">
        <v>226.53462856560199</v>
      </c>
      <c r="K242" t="str">
        <f t="shared" si="3"/>
        <v>RÍGIDO-EURO V - COM(1998) 776-20-0</v>
      </c>
    </row>
    <row r="243" spans="1:11">
      <c r="A243">
        <v>2010</v>
      </c>
      <c r="B243" t="s">
        <v>32</v>
      </c>
      <c r="C243" t="s">
        <v>11</v>
      </c>
      <c r="D243" t="s">
        <v>21</v>
      </c>
      <c r="E243">
        <v>20</v>
      </c>
      <c r="F243">
        <v>26</v>
      </c>
      <c r="G243">
        <v>0.5</v>
      </c>
      <c r="H243">
        <v>1</v>
      </c>
      <c r="I243" s="3">
        <v>226.515886495259</v>
      </c>
      <c r="J243" s="3">
        <v>274.79530092762297</v>
      </c>
      <c r="K243" t="str">
        <f t="shared" si="3"/>
        <v>RÍGIDO-EURO V - COM(1998) 776-20-0,5</v>
      </c>
    </row>
    <row r="244" spans="1:11">
      <c r="A244">
        <v>2010</v>
      </c>
      <c r="B244" t="s">
        <v>32</v>
      </c>
      <c r="C244" t="s">
        <v>11</v>
      </c>
      <c r="D244" t="s">
        <v>21</v>
      </c>
      <c r="E244">
        <v>20</v>
      </c>
      <c r="F244">
        <v>26</v>
      </c>
      <c r="G244">
        <v>1</v>
      </c>
      <c r="I244" s="3">
        <v>275.79024547784201</v>
      </c>
      <c r="J244" s="3">
        <v>275.79024547784201</v>
      </c>
      <c r="K244" t="str">
        <f t="shared" si="3"/>
        <v>RÍGIDO-EURO V - COM(1998) 776-20-1</v>
      </c>
    </row>
    <row r="245" spans="1:11">
      <c r="A245">
        <v>2010</v>
      </c>
      <c r="B245" t="s">
        <v>32</v>
      </c>
      <c r="C245" t="s">
        <v>11</v>
      </c>
      <c r="D245" t="s">
        <v>21</v>
      </c>
      <c r="E245">
        <v>26</v>
      </c>
      <c r="F245">
        <v>28</v>
      </c>
      <c r="G245">
        <v>0</v>
      </c>
      <c r="H245">
        <v>0.5</v>
      </c>
      <c r="I245" s="3">
        <v>188.42107263619101</v>
      </c>
      <c r="J245" s="3">
        <v>241.78799426908299</v>
      </c>
      <c r="K245" t="str">
        <f t="shared" si="3"/>
        <v>RÍGIDO-EURO V - COM(1998) 776-26-0</v>
      </c>
    </row>
    <row r="246" spans="1:11">
      <c r="A246">
        <v>2010</v>
      </c>
      <c r="B246" t="s">
        <v>32</v>
      </c>
      <c r="C246" t="s">
        <v>11</v>
      </c>
      <c r="D246" t="s">
        <v>21</v>
      </c>
      <c r="E246">
        <v>26</v>
      </c>
      <c r="F246">
        <v>28</v>
      </c>
      <c r="G246">
        <v>0.5</v>
      </c>
      <c r="H246">
        <v>1</v>
      </c>
      <c r="I246" s="3">
        <v>241.27244600070199</v>
      </c>
      <c r="J246" s="3">
        <v>295.141174142507</v>
      </c>
      <c r="K246" t="str">
        <f t="shared" si="3"/>
        <v>RÍGIDO-EURO V - COM(1998) 776-26-0,5</v>
      </c>
    </row>
    <row r="247" spans="1:11">
      <c r="A247">
        <v>2010</v>
      </c>
      <c r="B247" t="s">
        <v>32</v>
      </c>
      <c r="C247" t="s">
        <v>11</v>
      </c>
      <c r="D247" t="s">
        <v>21</v>
      </c>
      <c r="E247">
        <v>26</v>
      </c>
      <c r="F247">
        <v>28</v>
      </c>
      <c r="G247">
        <v>1</v>
      </c>
      <c r="I247" s="3">
        <v>295.554332286293</v>
      </c>
      <c r="J247" s="3">
        <v>295.554332286293</v>
      </c>
      <c r="K247" t="str">
        <f t="shared" si="3"/>
        <v>RÍGIDO-EURO V - COM(1998) 776-26-1</v>
      </c>
    </row>
    <row r="248" spans="1:11">
      <c r="A248">
        <v>2010</v>
      </c>
      <c r="B248" t="s">
        <v>32</v>
      </c>
      <c r="C248" t="s">
        <v>11</v>
      </c>
      <c r="D248" t="s">
        <v>21</v>
      </c>
      <c r="E248">
        <v>28</v>
      </c>
      <c r="F248">
        <v>32</v>
      </c>
      <c r="G248">
        <v>0</v>
      </c>
      <c r="H248">
        <v>0.5</v>
      </c>
      <c r="I248" s="3">
        <v>213.81096891158501</v>
      </c>
      <c r="J248" s="3">
        <v>278.84135899415401</v>
      </c>
      <c r="K248" t="str">
        <f t="shared" si="3"/>
        <v>RÍGIDO-EURO V - COM(1998) 776-28-0</v>
      </c>
    </row>
    <row r="249" spans="1:11">
      <c r="A249">
        <v>2010</v>
      </c>
      <c r="B249" t="s">
        <v>32</v>
      </c>
      <c r="C249" t="s">
        <v>11</v>
      </c>
      <c r="D249" t="s">
        <v>21</v>
      </c>
      <c r="E249">
        <v>28</v>
      </c>
      <c r="F249">
        <v>32</v>
      </c>
      <c r="G249">
        <v>0.5</v>
      </c>
      <c r="H249">
        <v>1</v>
      </c>
      <c r="I249" s="3">
        <v>278.98307231458699</v>
      </c>
      <c r="J249" s="3">
        <v>345.94206076319699</v>
      </c>
      <c r="K249" t="str">
        <f t="shared" si="3"/>
        <v>RÍGIDO-EURO V - COM(1998) 776-28-0,5</v>
      </c>
    </row>
    <row r="250" spans="1:11">
      <c r="A250">
        <v>2010</v>
      </c>
      <c r="B250" t="s">
        <v>32</v>
      </c>
      <c r="C250" t="s">
        <v>11</v>
      </c>
      <c r="D250" t="s">
        <v>21</v>
      </c>
      <c r="E250">
        <v>28</v>
      </c>
      <c r="F250">
        <v>32</v>
      </c>
      <c r="G250">
        <v>1</v>
      </c>
      <c r="I250" s="3">
        <v>347.20761662971302</v>
      </c>
      <c r="J250" s="3">
        <v>347.20761662971302</v>
      </c>
      <c r="K250" t="str">
        <f t="shared" si="3"/>
        <v>RÍGIDO-EURO V - COM(1998) 776-28-1</v>
      </c>
    </row>
    <row r="251" spans="1:11">
      <c r="A251">
        <v>2010</v>
      </c>
      <c r="B251" t="s">
        <v>32</v>
      </c>
      <c r="C251" t="s">
        <v>11</v>
      </c>
      <c r="D251" t="s">
        <v>21</v>
      </c>
      <c r="E251">
        <v>32</v>
      </c>
      <c r="G251">
        <v>0</v>
      </c>
      <c r="H251">
        <v>0.5</v>
      </c>
      <c r="I251" s="3">
        <v>204.23517408577001</v>
      </c>
      <c r="J251" s="3">
        <v>278.90299875187401</v>
      </c>
      <c r="K251" t="str">
        <f t="shared" si="3"/>
        <v>RÍGIDO-EURO V - COM(1998) 776-32-0</v>
      </c>
    </row>
    <row r="252" spans="1:11">
      <c r="A252">
        <v>2010</v>
      </c>
      <c r="B252" t="s">
        <v>32</v>
      </c>
      <c r="C252" t="s">
        <v>11</v>
      </c>
      <c r="D252" t="s">
        <v>21</v>
      </c>
      <c r="E252">
        <v>32</v>
      </c>
      <c r="G252">
        <v>0.5</v>
      </c>
      <c r="H252">
        <v>1</v>
      </c>
      <c r="I252" s="3">
        <v>279.38807103993099</v>
      </c>
      <c r="J252" s="3">
        <v>351.14976912045199</v>
      </c>
      <c r="K252" t="str">
        <f t="shared" si="3"/>
        <v>RÍGIDO-EURO V - COM(1998) 776-32-0,5</v>
      </c>
    </row>
    <row r="253" spans="1:11">
      <c r="A253">
        <v>2010</v>
      </c>
      <c r="B253" t="s">
        <v>32</v>
      </c>
      <c r="C253" t="s">
        <v>11</v>
      </c>
      <c r="D253" t="s">
        <v>21</v>
      </c>
      <c r="E253">
        <v>32</v>
      </c>
      <c r="G253">
        <v>1</v>
      </c>
      <c r="I253" s="3">
        <v>354.27281231293398</v>
      </c>
      <c r="J253" s="3">
        <v>354.27281231293398</v>
      </c>
      <c r="K253" t="str">
        <f t="shared" si="3"/>
        <v>RÍGIDO-EURO V - COM(1998) 776-32-1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13"/>
  <dimension ref="A1:G11"/>
  <sheetViews>
    <sheetView workbookViewId="0">
      <selection activeCell="F19" sqref="F19"/>
    </sheetView>
  </sheetViews>
  <sheetFormatPr baseColWidth="10" defaultColWidth="9.140625" defaultRowHeight="12.75"/>
  <cols>
    <col min="1" max="1" width="5" bestFit="1" customWidth="1"/>
    <col min="2" max="2" width="9.140625" customWidth="1"/>
    <col min="3" max="3" width="83.28515625" bestFit="1" customWidth="1"/>
    <col min="4" max="6" width="10.42578125" customWidth="1"/>
  </cols>
  <sheetData>
    <row r="1" spans="1:7" ht="25.5">
      <c r="A1" s="5" t="s">
        <v>98</v>
      </c>
      <c r="B1" s="5" t="s">
        <v>99</v>
      </c>
      <c r="C1" s="5" t="s">
        <v>94</v>
      </c>
      <c r="D1" s="7" t="s">
        <v>100</v>
      </c>
      <c r="E1" s="7" t="s">
        <v>101</v>
      </c>
      <c r="F1" s="7" t="s">
        <v>102</v>
      </c>
    </row>
    <row r="2" spans="1:7">
      <c r="A2">
        <v>2010</v>
      </c>
      <c r="B2">
        <v>0</v>
      </c>
      <c r="C2" t="s">
        <v>33</v>
      </c>
      <c r="D2" s="3">
        <v>66.938825622820602</v>
      </c>
      <c r="E2" s="3">
        <v>1232.2606099078901</v>
      </c>
      <c r="F2" s="3">
        <v>647.33645351541998</v>
      </c>
      <c r="G2" s="6"/>
    </row>
    <row r="3" spans="1:7">
      <c r="A3">
        <v>2010</v>
      </c>
      <c r="B3">
        <v>1</v>
      </c>
      <c r="C3" t="s">
        <v>34</v>
      </c>
      <c r="D3" s="3">
        <v>68.131158165024004</v>
      </c>
      <c r="E3" s="3">
        <v>1170.53483262289</v>
      </c>
      <c r="F3" s="3">
        <v>631.29366949208202</v>
      </c>
    </row>
    <row r="4" spans="1:7">
      <c r="A4">
        <v>2010</v>
      </c>
      <c r="B4">
        <v>2</v>
      </c>
      <c r="C4" t="s">
        <v>35</v>
      </c>
      <c r="D4" s="3">
        <v>58.039438683531998</v>
      </c>
      <c r="E4" s="3">
        <v>1409.08169007989</v>
      </c>
      <c r="F4" s="3">
        <v>660.00738634205595</v>
      </c>
      <c r="G4" s="6"/>
    </row>
    <row r="5" spans="1:7">
      <c r="A5">
        <v>2010</v>
      </c>
      <c r="B5">
        <v>3</v>
      </c>
      <c r="C5" t="s">
        <v>36</v>
      </c>
      <c r="D5" s="3">
        <v>63.142203475752403</v>
      </c>
      <c r="E5" s="3">
        <v>1150.1553519076499</v>
      </c>
      <c r="F5" s="3">
        <v>610.82856796508997</v>
      </c>
      <c r="G5" s="6"/>
    </row>
    <row r="6" spans="1:7">
      <c r="A6">
        <v>2010</v>
      </c>
      <c r="B6">
        <v>4</v>
      </c>
      <c r="C6" t="s">
        <v>37</v>
      </c>
      <c r="D6" s="3">
        <v>62.735789204839101</v>
      </c>
      <c r="E6" s="3">
        <v>1357.4439150190101</v>
      </c>
      <c r="F6" s="3">
        <v>660.16153462783495</v>
      </c>
      <c r="G6" s="3"/>
    </row>
    <row r="7" spans="1:7">
      <c r="A7">
        <v>2010</v>
      </c>
      <c r="B7">
        <v>5</v>
      </c>
      <c r="C7" t="s">
        <v>38</v>
      </c>
      <c r="D7" s="3">
        <v>65.681879015140098</v>
      </c>
      <c r="E7" s="3">
        <v>1266.1063599940501</v>
      </c>
      <c r="F7" s="3">
        <v>646.86467562230405</v>
      </c>
      <c r="G7" s="6"/>
    </row>
    <row r="8" spans="1:7">
      <c r="A8">
        <v>2010</v>
      </c>
      <c r="B8">
        <v>6</v>
      </c>
      <c r="C8" t="s">
        <v>39</v>
      </c>
      <c r="D8" s="3">
        <v>63.416467462410203</v>
      </c>
      <c r="E8" s="3">
        <v>1262.85696773257</v>
      </c>
      <c r="F8" s="3">
        <v>644.75226954661196</v>
      </c>
      <c r="G8" s="6"/>
    </row>
    <row r="9" spans="1:7">
      <c r="A9">
        <v>2010</v>
      </c>
      <c r="B9">
        <v>7</v>
      </c>
      <c r="C9" t="s">
        <v>40</v>
      </c>
      <c r="D9" s="3">
        <v>61.039121455385597</v>
      </c>
      <c r="E9" s="3">
        <v>1332.9944603827801</v>
      </c>
      <c r="F9" s="3">
        <v>656.40888976570602</v>
      </c>
      <c r="G9" s="6"/>
    </row>
    <row r="10" spans="1:7">
      <c r="A10">
        <v>2010</v>
      </c>
      <c r="B10">
        <v>8</v>
      </c>
      <c r="C10" t="s">
        <v>41</v>
      </c>
      <c r="D10" s="3">
        <v>65.194464464867806</v>
      </c>
      <c r="E10" s="3">
        <v>1245.15300329618</v>
      </c>
      <c r="F10" s="3">
        <v>646.17660966982203</v>
      </c>
      <c r="G10" s="6"/>
    </row>
    <row r="11" spans="1:7">
      <c r="A11">
        <v>2010</v>
      </c>
      <c r="B11">
        <v>9</v>
      </c>
      <c r="C11" t="s">
        <v>42</v>
      </c>
      <c r="D11" s="3">
        <v>79.763228276428094</v>
      </c>
      <c r="E11" s="3">
        <v>1017.6518323621</v>
      </c>
      <c r="F11" s="3">
        <v>628.11414744568503</v>
      </c>
      <c r="G11" s="6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4"/>
  <dimension ref="A1:H53"/>
  <sheetViews>
    <sheetView workbookViewId="0">
      <selection activeCell="F19" sqref="F19"/>
    </sheetView>
  </sheetViews>
  <sheetFormatPr baseColWidth="10" defaultColWidth="9.140625" defaultRowHeight="12.75"/>
  <cols>
    <col min="1" max="1" width="5" bestFit="1" customWidth="1"/>
    <col min="2" max="3" width="9.140625" customWidth="1"/>
    <col min="4" max="4" width="83.28515625" bestFit="1" customWidth="1"/>
    <col min="5" max="5" width="10.7109375" customWidth="1"/>
    <col min="6" max="6" width="10.140625" customWidth="1"/>
    <col min="7" max="7" width="9.42578125" customWidth="1"/>
  </cols>
  <sheetData>
    <row r="1" spans="1:8" ht="38.25">
      <c r="A1" s="5" t="s">
        <v>98</v>
      </c>
      <c r="B1" s="5" t="s">
        <v>99</v>
      </c>
      <c r="C1" s="5" t="s">
        <v>103</v>
      </c>
      <c r="D1" s="5" t="s">
        <v>94</v>
      </c>
      <c r="E1" s="7" t="s">
        <v>100</v>
      </c>
      <c r="F1" s="7" t="s">
        <v>101</v>
      </c>
      <c r="G1" s="7" t="s">
        <v>102</v>
      </c>
      <c r="H1" s="7" t="s">
        <v>95</v>
      </c>
    </row>
    <row r="2" spans="1:8">
      <c r="A2">
        <v>2010</v>
      </c>
      <c r="B2">
        <v>0</v>
      </c>
      <c r="C2">
        <v>0</v>
      </c>
      <c r="D2" t="s">
        <v>43</v>
      </c>
      <c r="E2" s="3">
        <v>76.964937121819304</v>
      </c>
      <c r="F2" s="3">
        <v>1019.97177849737</v>
      </c>
      <c r="G2" s="3">
        <v>613.32750154360599</v>
      </c>
      <c r="H2" t="str">
        <f>B2&amp;"-"&amp;C2</f>
        <v>0-0</v>
      </c>
    </row>
    <row r="3" spans="1:8">
      <c r="A3">
        <v>2010</v>
      </c>
      <c r="B3">
        <v>0</v>
      </c>
      <c r="C3">
        <v>1</v>
      </c>
      <c r="D3" t="s">
        <v>44</v>
      </c>
      <c r="E3" s="3">
        <v>58.343311159180097</v>
      </c>
      <c r="F3" s="3">
        <v>1415.27297776306</v>
      </c>
      <c r="G3" s="3">
        <v>666.18216739377704</v>
      </c>
      <c r="H3" t="str">
        <f t="shared" ref="H3:H53" si="0">B3&amp;"-"&amp;C3</f>
        <v>0-1</v>
      </c>
    </row>
    <row r="4" spans="1:8">
      <c r="A4">
        <v>2010</v>
      </c>
      <c r="B4">
        <v>0</v>
      </c>
      <c r="C4">
        <v>2</v>
      </c>
      <c r="D4" t="s">
        <v>45</v>
      </c>
      <c r="E4" s="3">
        <v>62.046664144660603</v>
      </c>
      <c r="F4" s="3">
        <v>1328.2702822168999</v>
      </c>
      <c r="G4" s="3">
        <v>647.40117513036898</v>
      </c>
      <c r="H4" t="str">
        <f t="shared" si="0"/>
        <v>0-2</v>
      </c>
    </row>
    <row r="5" spans="1:8">
      <c r="A5">
        <v>2010</v>
      </c>
      <c r="B5">
        <v>0</v>
      </c>
      <c r="C5">
        <v>3</v>
      </c>
      <c r="D5" t="s">
        <v>46</v>
      </c>
      <c r="E5" s="3">
        <v>68.522079965619099</v>
      </c>
      <c r="F5" s="3">
        <v>1230.7797985591801</v>
      </c>
      <c r="G5" s="3">
        <v>650.06428621177099</v>
      </c>
      <c r="H5" t="str">
        <f t="shared" si="0"/>
        <v>0-3</v>
      </c>
    </row>
    <row r="6" spans="1:8">
      <c r="A6">
        <v>2010</v>
      </c>
      <c r="B6">
        <v>0</v>
      </c>
      <c r="C6">
        <v>4</v>
      </c>
      <c r="D6" t="s">
        <v>47</v>
      </c>
      <c r="E6" s="3">
        <v>72.613249197778003</v>
      </c>
      <c r="F6" s="3">
        <v>1152.84781060303</v>
      </c>
      <c r="G6" s="3">
        <v>645.79178638072403</v>
      </c>
      <c r="H6" t="str">
        <f t="shared" si="0"/>
        <v>0-4</v>
      </c>
    </row>
    <row r="7" spans="1:8">
      <c r="A7">
        <v>2010</v>
      </c>
      <c r="B7">
        <v>0</v>
      </c>
      <c r="C7">
        <v>5</v>
      </c>
      <c r="D7" t="s">
        <v>48</v>
      </c>
      <c r="E7" s="3">
        <v>62.696727341274901</v>
      </c>
      <c r="F7" s="3">
        <v>1245.0043036980001</v>
      </c>
      <c r="G7" s="3">
        <v>645.69356875867095</v>
      </c>
      <c r="H7" t="str">
        <f t="shared" si="0"/>
        <v>0-5</v>
      </c>
    </row>
    <row r="8" spans="1:8">
      <c r="A8">
        <v>2010</v>
      </c>
      <c r="B8">
        <v>0</v>
      </c>
      <c r="C8">
        <v>6</v>
      </c>
      <c r="D8" t="s">
        <v>49</v>
      </c>
      <c r="E8" s="3">
        <v>58.592982922769899</v>
      </c>
      <c r="F8" s="3">
        <v>1489.9407249395799</v>
      </c>
      <c r="G8" s="3">
        <v>685.09398128230305</v>
      </c>
      <c r="H8" t="str">
        <f t="shared" si="0"/>
        <v>0-6</v>
      </c>
    </row>
    <row r="9" spans="1:8">
      <c r="A9">
        <v>2010</v>
      </c>
      <c r="B9">
        <v>0</v>
      </c>
      <c r="C9">
        <v>9</v>
      </c>
      <c r="D9" t="s">
        <v>50</v>
      </c>
      <c r="E9" s="3">
        <v>76.972519523929407</v>
      </c>
      <c r="F9" s="3">
        <v>1047.97485322284</v>
      </c>
      <c r="G9" s="3">
        <v>623.025417339554</v>
      </c>
      <c r="H9" t="str">
        <f t="shared" si="0"/>
        <v>0-9</v>
      </c>
    </row>
    <row r="10" spans="1:8">
      <c r="A10">
        <v>2010</v>
      </c>
      <c r="B10">
        <v>1</v>
      </c>
      <c r="C10">
        <v>1</v>
      </c>
      <c r="D10" t="s">
        <v>51</v>
      </c>
      <c r="E10" s="3">
        <v>57.951603486871498</v>
      </c>
      <c r="F10" s="3">
        <v>1386.2096763094801</v>
      </c>
      <c r="G10" s="3">
        <v>661.148178617947</v>
      </c>
      <c r="H10" t="str">
        <f t="shared" si="0"/>
        <v>1-1</v>
      </c>
    </row>
    <row r="11" spans="1:8">
      <c r="A11">
        <v>2010</v>
      </c>
      <c r="B11">
        <v>1</v>
      </c>
      <c r="C11">
        <v>2</v>
      </c>
      <c r="D11" t="s">
        <v>52</v>
      </c>
      <c r="E11" s="3">
        <v>64.206264162650498</v>
      </c>
      <c r="F11" s="3">
        <v>1263.544747296</v>
      </c>
      <c r="G11" s="3">
        <v>633.74190615066902</v>
      </c>
      <c r="H11" t="str">
        <f t="shared" si="0"/>
        <v>1-2</v>
      </c>
    </row>
    <row r="12" spans="1:8">
      <c r="A12">
        <v>2010</v>
      </c>
      <c r="B12">
        <v>1</v>
      </c>
      <c r="C12">
        <v>3</v>
      </c>
      <c r="D12" t="s">
        <v>53</v>
      </c>
      <c r="E12" s="3">
        <v>78.147484649076105</v>
      </c>
      <c r="F12" s="3">
        <v>1056.8658974452801</v>
      </c>
      <c r="G12" s="3">
        <v>630.33592549662603</v>
      </c>
      <c r="H12" t="str">
        <f t="shared" si="0"/>
        <v>1-3</v>
      </c>
    </row>
    <row r="13" spans="1:8">
      <c r="A13">
        <v>2010</v>
      </c>
      <c r="B13">
        <v>1</v>
      </c>
      <c r="C13">
        <v>4</v>
      </c>
      <c r="D13" t="s">
        <v>54</v>
      </c>
      <c r="E13" s="3">
        <v>71.775277014465402</v>
      </c>
      <c r="F13" s="3">
        <v>1104.2024706981399</v>
      </c>
      <c r="G13" s="3">
        <v>622.36990750998496</v>
      </c>
      <c r="H13" t="str">
        <f t="shared" si="0"/>
        <v>1-4</v>
      </c>
    </row>
    <row r="14" spans="1:8">
      <c r="A14">
        <v>2010</v>
      </c>
      <c r="B14">
        <v>1</v>
      </c>
      <c r="C14">
        <v>6</v>
      </c>
      <c r="D14" t="s">
        <v>55</v>
      </c>
      <c r="E14" s="3">
        <v>68.749360065038701</v>
      </c>
      <c r="F14" s="3">
        <v>1166.5147722868501</v>
      </c>
      <c r="G14" s="3">
        <v>631.001168960575</v>
      </c>
      <c r="H14" t="str">
        <f t="shared" si="0"/>
        <v>1-6</v>
      </c>
    </row>
    <row r="15" spans="1:8">
      <c r="A15">
        <v>2010</v>
      </c>
      <c r="B15">
        <v>1</v>
      </c>
      <c r="C15">
        <v>7</v>
      </c>
      <c r="D15" t="s">
        <v>56</v>
      </c>
      <c r="E15" s="3">
        <v>63.8109117834424</v>
      </c>
      <c r="F15" s="3">
        <v>1206.99825895496</v>
      </c>
      <c r="G15" s="3">
        <v>638.52238330630996</v>
      </c>
      <c r="H15" t="str">
        <f t="shared" si="0"/>
        <v>1-7</v>
      </c>
    </row>
    <row r="16" spans="1:8">
      <c r="A16">
        <v>2010</v>
      </c>
      <c r="B16">
        <v>1</v>
      </c>
      <c r="C16">
        <v>8</v>
      </c>
      <c r="D16" t="s">
        <v>57</v>
      </c>
      <c r="E16" s="3">
        <v>60.938349735308698</v>
      </c>
      <c r="F16" s="3">
        <v>1363.31217491795</v>
      </c>
      <c r="G16" s="3">
        <v>659.95341849448801</v>
      </c>
      <c r="H16" t="str">
        <f t="shared" si="0"/>
        <v>1-8</v>
      </c>
    </row>
    <row r="17" spans="1:8">
      <c r="A17">
        <v>2010</v>
      </c>
      <c r="B17">
        <v>2</v>
      </c>
      <c r="C17">
        <v>1</v>
      </c>
      <c r="D17" t="s">
        <v>58</v>
      </c>
      <c r="E17" s="3">
        <v>58.346725964225897</v>
      </c>
      <c r="F17" s="3">
        <v>1414.0699390253001</v>
      </c>
      <c r="G17" s="3">
        <v>660.13855608074198</v>
      </c>
      <c r="H17" t="str">
        <f t="shared" si="0"/>
        <v>2-1</v>
      </c>
    </row>
    <row r="18" spans="1:8">
      <c r="A18">
        <v>2010</v>
      </c>
      <c r="B18">
        <v>2</v>
      </c>
      <c r="C18">
        <v>2</v>
      </c>
      <c r="D18" t="s">
        <v>59</v>
      </c>
      <c r="E18" s="3">
        <v>54.946743211466298</v>
      </c>
      <c r="F18" s="3">
        <v>1456.0886951038499</v>
      </c>
      <c r="G18" s="3">
        <v>653.90575321518304</v>
      </c>
      <c r="H18" t="str">
        <f t="shared" si="0"/>
        <v>2-2</v>
      </c>
    </row>
    <row r="19" spans="1:8">
      <c r="A19">
        <v>2010</v>
      </c>
      <c r="B19">
        <v>2</v>
      </c>
      <c r="C19">
        <v>3</v>
      </c>
      <c r="D19" t="s">
        <v>60</v>
      </c>
      <c r="E19" s="3">
        <v>55.995983708265697</v>
      </c>
      <c r="F19" s="3">
        <v>1375.04504200873</v>
      </c>
      <c r="G19" s="3">
        <v>659.143057128637</v>
      </c>
      <c r="H19" t="str">
        <f t="shared" si="0"/>
        <v>2-3</v>
      </c>
    </row>
    <row r="20" spans="1:8">
      <c r="A20">
        <v>2010</v>
      </c>
      <c r="B20">
        <v>3</v>
      </c>
      <c r="C20">
        <v>1</v>
      </c>
      <c r="D20" t="s">
        <v>61</v>
      </c>
      <c r="E20" s="3">
        <v>57.921793156886899</v>
      </c>
      <c r="F20" s="3">
        <v>1563.8884152359401</v>
      </c>
      <c r="G20" s="3">
        <v>704.40415017735904</v>
      </c>
      <c r="H20" t="str">
        <f t="shared" si="0"/>
        <v>3-1</v>
      </c>
    </row>
    <row r="21" spans="1:8">
      <c r="A21">
        <v>2010</v>
      </c>
      <c r="B21">
        <v>3</v>
      </c>
      <c r="C21">
        <v>2</v>
      </c>
      <c r="D21" t="s">
        <v>62</v>
      </c>
      <c r="E21" s="3">
        <v>61.631271646782103</v>
      </c>
      <c r="F21" s="3">
        <v>1084.33098094822</v>
      </c>
      <c r="G21" s="3">
        <v>592.18968961409996</v>
      </c>
      <c r="H21" t="str">
        <f t="shared" si="0"/>
        <v>3-2</v>
      </c>
    </row>
    <row r="22" spans="1:8">
      <c r="A22">
        <v>2010</v>
      </c>
      <c r="B22">
        <v>3</v>
      </c>
      <c r="C22">
        <v>3</v>
      </c>
      <c r="D22" t="s">
        <v>63</v>
      </c>
      <c r="E22" s="3">
        <v>70.737767837298307</v>
      </c>
      <c r="F22" s="3">
        <v>1061.4609625819501</v>
      </c>
      <c r="G22" s="3">
        <v>599.07004272184201</v>
      </c>
      <c r="H22" t="str">
        <f t="shared" si="0"/>
        <v>3-3</v>
      </c>
    </row>
    <row r="23" spans="1:8">
      <c r="A23">
        <v>2010</v>
      </c>
      <c r="B23">
        <v>3</v>
      </c>
      <c r="C23">
        <v>4</v>
      </c>
      <c r="D23" t="s">
        <v>64</v>
      </c>
      <c r="E23" s="3">
        <v>62.035046514377598</v>
      </c>
      <c r="F23" s="3">
        <v>1341.73326070544</v>
      </c>
      <c r="G23" s="3">
        <v>656.02093685269006</v>
      </c>
      <c r="H23" t="str">
        <f t="shared" si="0"/>
        <v>3-4</v>
      </c>
    </row>
    <row r="24" spans="1:8">
      <c r="A24">
        <v>2010</v>
      </c>
      <c r="B24">
        <v>4</v>
      </c>
      <c r="C24">
        <v>1</v>
      </c>
      <c r="D24" t="s">
        <v>37</v>
      </c>
      <c r="E24" s="3">
        <v>60.564913570076499</v>
      </c>
      <c r="F24" s="3">
        <v>1397.2745859586</v>
      </c>
      <c r="G24" s="3">
        <v>666.51504553254904</v>
      </c>
      <c r="H24" t="str">
        <f t="shared" si="0"/>
        <v>4-1</v>
      </c>
    </row>
    <row r="25" spans="1:8">
      <c r="A25">
        <v>2010</v>
      </c>
      <c r="B25">
        <v>4</v>
      </c>
      <c r="C25">
        <v>5</v>
      </c>
      <c r="D25" t="s">
        <v>65</v>
      </c>
      <c r="E25" s="3">
        <v>58.359608415179601</v>
      </c>
      <c r="F25" s="3">
        <v>1438.93184098347</v>
      </c>
      <c r="G25" s="3">
        <v>661.51060585095695</v>
      </c>
      <c r="H25" t="str">
        <f t="shared" si="0"/>
        <v>4-5</v>
      </c>
    </row>
    <row r="26" spans="1:8">
      <c r="A26">
        <v>2010</v>
      </c>
      <c r="B26">
        <v>4</v>
      </c>
      <c r="C26">
        <v>6</v>
      </c>
      <c r="D26" t="s">
        <v>66</v>
      </c>
      <c r="E26" s="3">
        <v>63.296315018503002</v>
      </c>
      <c r="F26" s="3">
        <v>1348.40352569486</v>
      </c>
      <c r="G26" s="3">
        <v>659.94816273329798</v>
      </c>
      <c r="H26" t="str">
        <f t="shared" si="0"/>
        <v>4-6</v>
      </c>
    </row>
    <row r="27" spans="1:8">
      <c r="A27">
        <v>2010</v>
      </c>
      <c r="B27">
        <v>5</v>
      </c>
      <c r="C27">
        <v>1</v>
      </c>
      <c r="D27" t="s">
        <v>67</v>
      </c>
      <c r="E27" s="3">
        <v>59.079487073969297</v>
      </c>
      <c r="F27" s="3">
        <v>1397.1220614628701</v>
      </c>
      <c r="G27" s="3">
        <v>663.95278761199495</v>
      </c>
      <c r="H27" t="str">
        <f t="shared" si="0"/>
        <v>5-1</v>
      </c>
    </row>
    <row r="28" spans="1:8">
      <c r="A28">
        <v>2010</v>
      </c>
      <c r="B28">
        <v>5</v>
      </c>
      <c r="C28">
        <v>2</v>
      </c>
      <c r="D28" t="s">
        <v>68</v>
      </c>
      <c r="E28" s="3">
        <v>57.675632742239401</v>
      </c>
      <c r="F28" s="3">
        <v>1367.4174479927899</v>
      </c>
      <c r="G28" s="3">
        <v>655.08866581384098</v>
      </c>
      <c r="H28" t="str">
        <f t="shared" si="0"/>
        <v>5-2</v>
      </c>
    </row>
    <row r="29" spans="1:8">
      <c r="A29">
        <v>2010</v>
      </c>
      <c r="B29">
        <v>5</v>
      </c>
      <c r="C29">
        <v>3</v>
      </c>
      <c r="D29" t="s">
        <v>69</v>
      </c>
      <c r="E29" s="3">
        <v>61.672994455587798</v>
      </c>
      <c r="F29" s="3">
        <v>1377.4967663989601</v>
      </c>
      <c r="G29" s="3">
        <v>666.49787102610503</v>
      </c>
      <c r="H29" t="str">
        <f t="shared" si="0"/>
        <v>5-3</v>
      </c>
    </row>
    <row r="30" spans="1:8">
      <c r="A30">
        <v>2010</v>
      </c>
      <c r="B30">
        <v>5</v>
      </c>
      <c r="C30">
        <v>4</v>
      </c>
      <c r="D30" t="s">
        <v>70</v>
      </c>
      <c r="E30" s="3">
        <v>65.132299134324498</v>
      </c>
      <c r="F30" s="3">
        <v>1338.17104429913</v>
      </c>
      <c r="G30" s="3">
        <v>660.73976013058905</v>
      </c>
      <c r="H30" t="str">
        <f t="shared" si="0"/>
        <v>5-4</v>
      </c>
    </row>
    <row r="31" spans="1:8">
      <c r="A31">
        <v>2010</v>
      </c>
      <c r="B31">
        <v>5</v>
      </c>
      <c r="C31">
        <v>5</v>
      </c>
      <c r="D31" t="s">
        <v>71</v>
      </c>
      <c r="E31" s="3">
        <v>66.324836206082907</v>
      </c>
      <c r="F31" s="3">
        <v>1245.69082074738</v>
      </c>
      <c r="G31" s="3">
        <v>644.14081132645902</v>
      </c>
      <c r="H31" t="str">
        <f t="shared" si="0"/>
        <v>5-5</v>
      </c>
    </row>
    <row r="32" spans="1:8">
      <c r="A32">
        <v>2010</v>
      </c>
      <c r="B32">
        <v>5</v>
      </c>
      <c r="C32">
        <v>6</v>
      </c>
      <c r="D32" t="s">
        <v>72</v>
      </c>
      <c r="E32" s="3">
        <v>67.462978747662603</v>
      </c>
      <c r="F32" s="3">
        <v>1178.6463251632099</v>
      </c>
      <c r="G32" s="3">
        <v>628.84785188604906</v>
      </c>
      <c r="H32" t="str">
        <f t="shared" si="0"/>
        <v>5-6</v>
      </c>
    </row>
    <row r="33" spans="1:8">
      <c r="A33">
        <v>2010</v>
      </c>
      <c r="B33">
        <v>6</v>
      </c>
      <c r="C33">
        <v>1</v>
      </c>
      <c r="D33" t="s">
        <v>73</v>
      </c>
      <c r="E33" s="3">
        <v>61.895538823313302</v>
      </c>
      <c r="F33" s="3">
        <v>1297.6386983642501</v>
      </c>
      <c r="G33" s="3">
        <v>647.24107335411202</v>
      </c>
      <c r="H33" t="str">
        <f t="shared" si="0"/>
        <v>6-1</v>
      </c>
    </row>
    <row r="34" spans="1:8">
      <c r="A34">
        <v>2010</v>
      </c>
      <c r="B34">
        <v>6</v>
      </c>
      <c r="C34">
        <v>2</v>
      </c>
      <c r="D34" t="s">
        <v>74</v>
      </c>
      <c r="E34" s="3">
        <v>60.723931384876799</v>
      </c>
      <c r="F34" s="3">
        <v>1390.8136703748301</v>
      </c>
      <c r="G34" s="3">
        <v>659.59648070884998</v>
      </c>
      <c r="H34" t="str">
        <f t="shared" si="0"/>
        <v>6-2</v>
      </c>
    </row>
    <row r="35" spans="1:8">
      <c r="A35">
        <v>2010</v>
      </c>
      <c r="B35">
        <v>6</v>
      </c>
      <c r="C35">
        <v>3</v>
      </c>
      <c r="D35" t="s">
        <v>75</v>
      </c>
      <c r="E35" s="3">
        <v>63.2789866539012</v>
      </c>
      <c r="F35" s="3">
        <v>1307.0149459756301</v>
      </c>
      <c r="G35" s="3">
        <v>654.85701111806497</v>
      </c>
      <c r="H35" t="str">
        <f t="shared" si="0"/>
        <v>6-3</v>
      </c>
    </row>
    <row r="36" spans="1:8">
      <c r="A36">
        <v>2010</v>
      </c>
      <c r="B36">
        <v>6</v>
      </c>
      <c r="C36">
        <v>4</v>
      </c>
      <c r="D36" t="s">
        <v>76</v>
      </c>
      <c r="E36" s="3">
        <v>62.703395680224602</v>
      </c>
      <c r="F36" s="3">
        <v>1246.27068675327</v>
      </c>
      <c r="G36" s="3">
        <v>650.02909045792603</v>
      </c>
      <c r="H36" t="str">
        <f t="shared" si="0"/>
        <v>6-4</v>
      </c>
    </row>
    <row r="37" spans="1:8">
      <c r="A37">
        <v>2010</v>
      </c>
      <c r="B37">
        <v>6</v>
      </c>
      <c r="C37">
        <v>5</v>
      </c>
      <c r="D37" t="s">
        <v>77</v>
      </c>
      <c r="E37" s="3">
        <v>62.319169807545997</v>
      </c>
      <c r="F37" s="3">
        <v>1352.29729032705</v>
      </c>
      <c r="G37" s="3">
        <v>661.02974685694801</v>
      </c>
      <c r="H37" t="str">
        <f t="shared" si="0"/>
        <v>6-5</v>
      </c>
    </row>
    <row r="38" spans="1:8">
      <c r="A38">
        <v>2010</v>
      </c>
      <c r="B38">
        <v>6</v>
      </c>
      <c r="C38">
        <v>9</v>
      </c>
      <c r="D38" t="s">
        <v>78</v>
      </c>
      <c r="E38" s="3">
        <v>66.241756313486903</v>
      </c>
      <c r="F38" s="3">
        <v>1196.4890090681099</v>
      </c>
      <c r="G38" s="3">
        <v>632.02808922506199</v>
      </c>
      <c r="H38" t="str">
        <f t="shared" si="0"/>
        <v>6-9</v>
      </c>
    </row>
    <row r="39" spans="1:8">
      <c r="A39">
        <v>2010</v>
      </c>
      <c r="B39">
        <v>7</v>
      </c>
      <c r="C39">
        <v>1</v>
      </c>
      <c r="D39" t="s">
        <v>79</v>
      </c>
      <c r="E39" s="3">
        <v>61.435160139184902</v>
      </c>
      <c r="F39" s="3">
        <v>1323.1761004232101</v>
      </c>
      <c r="G39" s="3">
        <v>654.66277696579596</v>
      </c>
      <c r="H39" t="str">
        <f t="shared" si="0"/>
        <v>7-1</v>
      </c>
    </row>
    <row r="40" spans="1:8">
      <c r="A40">
        <v>2010</v>
      </c>
      <c r="B40">
        <v>7</v>
      </c>
      <c r="C40">
        <v>2</v>
      </c>
      <c r="D40" t="s">
        <v>80</v>
      </c>
      <c r="E40" s="3">
        <v>60.1207845070955</v>
      </c>
      <c r="F40" s="3">
        <v>1356.8511575012701</v>
      </c>
      <c r="G40" s="3">
        <v>660.65160284341903</v>
      </c>
      <c r="H40" t="str">
        <f t="shared" si="0"/>
        <v>7-2</v>
      </c>
    </row>
    <row r="41" spans="1:8">
      <c r="A41">
        <v>2010</v>
      </c>
      <c r="B41">
        <v>8</v>
      </c>
      <c r="C41">
        <v>1</v>
      </c>
      <c r="D41" t="s">
        <v>81</v>
      </c>
      <c r="E41" s="3">
        <v>60.627258611248102</v>
      </c>
      <c r="F41" s="3">
        <v>1378.75663897917</v>
      </c>
      <c r="G41" s="3">
        <v>660.75384574286898</v>
      </c>
      <c r="H41" t="str">
        <f t="shared" si="0"/>
        <v>8-1</v>
      </c>
    </row>
    <row r="42" spans="1:8">
      <c r="A42">
        <v>2010</v>
      </c>
      <c r="B42">
        <v>8</v>
      </c>
      <c r="C42">
        <v>2</v>
      </c>
      <c r="D42" t="s">
        <v>82</v>
      </c>
      <c r="E42" s="3">
        <v>59.224281891462603</v>
      </c>
      <c r="F42" s="3">
        <v>1450.98371891334</v>
      </c>
      <c r="G42" s="3">
        <v>676.33821040250996</v>
      </c>
      <c r="H42" t="str">
        <f t="shared" si="0"/>
        <v>8-2</v>
      </c>
    </row>
    <row r="43" spans="1:8">
      <c r="A43">
        <v>2010</v>
      </c>
      <c r="B43">
        <v>8</v>
      </c>
      <c r="C43">
        <v>3</v>
      </c>
      <c r="D43" t="s">
        <v>83</v>
      </c>
      <c r="E43" s="3">
        <v>69.616941497243502</v>
      </c>
      <c r="F43" s="3">
        <v>1103.47221733983</v>
      </c>
      <c r="G43" s="3">
        <v>617.58593490420105</v>
      </c>
      <c r="H43" t="str">
        <f t="shared" si="0"/>
        <v>8-3</v>
      </c>
    </row>
    <row r="44" spans="1:8">
      <c r="A44">
        <v>2010</v>
      </c>
      <c r="B44">
        <v>8</v>
      </c>
      <c r="C44">
        <v>4</v>
      </c>
      <c r="D44" t="s">
        <v>84</v>
      </c>
      <c r="E44" s="3">
        <v>63.844764492499102</v>
      </c>
      <c r="F44" s="3">
        <v>1274.96767519489</v>
      </c>
      <c r="G44" s="3">
        <v>647.47976109227602</v>
      </c>
      <c r="H44" t="str">
        <f t="shared" si="0"/>
        <v>8-4</v>
      </c>
    </row>
    <row r="45" spans="1:8">
      <c r="A45">
        <v>2010</v>
      </c>
      <c r="B45">
        <v>8</v>
      </c>
      <c r="C45">
        <v>9</v>
      </c>
      <c r="D45" t="s">
        <v>85</v>
      </c>
      <c r="E45" s="3">
        <v>66.575511870235601</v>
      </c>
      <c r="F45" s="3">
        <v>1218.4249327207799</v>
      </c>
      <c r="G45" s="3">
        <v>644.81983458226898</v>
      </c>
      <c r="H45" t="str">
        <f t="shared" si="0"/>
        <v>8-9</v>
      </c>
    </row>
    <row r="46" spans="1:8">
      <c r="A46">
        <v>2010</v>
      </c>
      <c r="B46">
        <v>9</v>
      </c>
      <c r="C46">
        <v>1</v>
      </c>
      <c r="D46" t="s">
        <v>86</v>
      </c>
      <c r="E46" s="3">
        <v>73.800003205833505</v>
      </c>
      <c r="F46" s="3">
        <v>972.79607106461799</v>
      </c>
      <c r="G46" s="3">
        <v>605.74323636215195</v>
      </c>
      <c r="H46" t="str">
        <f t="shared" si="0"/>
        <v>9-1</v>
      </c>
    </row>
    <row r="47" spans="1:8">
      <c r="A47">
        <v>2010</v>
      </c>
      <c r="B47">
        <v>9</v>
      </c>
      <c r="C47">
        <v>2</v>
      </c>
      <c r="D47" t="s">
        <v>87</v>
      </c>
      <c r="E47" s="3">
        <v>94.823804075203199</v>
      </c>
      <c r="F47" s="3">
        <v>877.027929553229</v>
      </c>
      <c r="G47" s="3">
        <v>602.96706074755195</v>
      </c>
      <c r="H47" t="str">
        <f t="shared" si="0"/>
        <v>9-2</v>
      </c>
    </row>
    <row r="48" spans="1:8">
      <c r="A48">
        <v>2010</v>
      </c>
      <c r="B48">
        <v>9</v>
      </c>
      <c r="C48">
        <v>3</v>
      </c>
      <c r="D48" t="s">
        <v>88</v>
      </c>
      <c r="E48" s="3">
        <v>86.896521418844998</v>
      </c>
      <c r="F48" s="3">
        <v>1014.15070960353</v>
      </c>
      <c r="G48" s="3">
        <v>642.25379630462805</v>
      </c>
      <c r="H48" t="str">
        <f t="shared" si="0"/>
        <v>9-3</v>
      </c>
    </row>
    <row r="49" spans="1:8">
      <c r="A49">
        <v>2010</v>
      </c>
      <c r="B49">
        <v>9</v>
      </c>
      <c r="C49">
        <v>4</v>
      </c>
      <c r="D49" t="s">
        <v>89</v>
      </c>
      <c r="E49" s="3">
        <v>76.939262475302598</v>
      </c>
      <c r="F49" s="3">
        <v>975.62267062033504</v>
      </c>
      <c r="G49" s="3">
        <v>611.65712532454404</v>
      </c>
      <c r="H49" t="str">
        <f t="shared" si="0"/>
        <v>9-4</v>
      </c>
    </row>
    <row r="50" spans="1:8">
      <c r="A50">
        <v>2010</v>
      </c>
      <c r="B50">
        <v>9</v>
      </c>
      <c r="C50">
        <v>5</v>
      </c>
      <c r="D50" t="s">
        <v>90</v>
      </c>
      <c r="E50" s="3">
        <v>68.983183392932403</v>
      </c>
      <c r="F50" s="3">
        <v>1153.8971427485401</v>
      </c>
      <c r="G50" s="3">
        <v>634.89670877376705</v>
      </c>
      <c r="H50" t="str">
        <f t="shared" si="0"/>
        <v>9-5</v>
      </c>
    </row>
    <row r="51" spans="1:8">
      <c r="A51">
        <v>2010</v>
      </c>
      <c r="B51">
        <v>9</v>
      </c>
      <c r="C51">
        <v>6</v>
      </c>
      <c r="D51" t="s">
        <v>91</v>
      </c>
      <c r="E51" s="3">
        <v>87.955069797795005</v>
      </c>
      <c r="F51" s="3">
        <v>925.91997598438502</v>
      </c>
      <c r="G51" s="3">
        <v>619.63062000170396</v>
      </c>
      <c r="H51" t="str">
        <f t="shared" si="0"/>
        <v>9-6</v>
      </c>
    </row>
    <row r="52" spans="1:8">
      <c r="A52">
        <v>2010</v>
      </c>
      <c r="B52">
        <v>9</v>
      </c>
      <c r="C52">
        <v>7</v>
      </c>
      <c r="D52" t="s">
        <v>92</v>
      </c>
      <c r="E52" s="3">
        <v>76.158800137551196</v>
      </c>
      <c r="F52" s="3">
        <v>1057.7397458067301</v>
      </c>
      <c r="G52" s="3">
        <v>628.00527712934797</v>
      </c>
      <c r="H52" t="str">
        <f t="shared" si="0"/>
        <v>9-7</v>
      </c>
    </row>
    <row r="53" spans="1:8">
      <c r="A53">
        <v>2010</v>
      </c>
      <c r="B53">
        <v>9</v>
      </c>
      <c r="C53">
        <v>9</v>
      </c>
      <c r="D53" t="s">
        <v>93</v>
      </c>
      <c r="E53" s="3">
        <v>84.627777856563895</v>
      </c>
      <c r="F53" s="3">
        <v>1016.02801087673</v>
      </c>
      <c r="G53" s="3">
        <v>637.44740345554897</v>
      </c>
      <c r="H53" t="str">
        <f t="shared" si="0"/>
        <v>9-9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Instrucciones</vt:lpstr>
      <vt:lpstr>Diagrama de flujo</vt:lpstr>
      <vt:lpstr>Escenario de base </vt:lpstr>
      <vt:lpstr>Escenario de proyecto</vt:lpstr>
      <vt:lpstr>Resumen Emisiones</vt:lpstr>
      <vt:lpstr>Información combustibles</vt:lpstr>
      <vt:lpstr>Factores de emisión Pesados</vt:lpstr>
      <vt:lpstr>CAPÍTULOS NST</vt:lpstr>
      <vt:lpstr>GRUPOS NST</vt:lpstr>
      <vt:lpstr>DOM_COMB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at_uaoecc5</cp:lastModifiedBy>
  <dcterms:created xsi:type="dcterms:W3CDTF">1996-11-27T10:00:04Z</dcterms:created>
  <dcterms:modified xsi:type="dcterms:W3CDTF">2016-03-30T15:41:02Z</dcterms:modified>
</cp:coreProperties>
</file>