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90" yWindow="105" windowWidth="19320" windowHeight="11760" activeTab="3"/>
  </bookViews>
  <sheets>
    <sheet name="Alcance y contenido" sheetId="5" r:id="rId1"/>
    <sheet name="Diagrama de flujo" sheetId="6" r:id="rId2"/>
    <sheet name="Escenario referencia" sheetId="12" r:id="rId3"/>
    <sheet name="Escenario proyecto " sheetId="15" r:id="rId4"/>
    <sheet name="Resumen emisiones" sheetId="8" r:id="rId5"/>
    <sheet name="PCI combustibles" sheetId="16" r:id="rId6"/>
    <sheet name="Factor emisión combustibles" sheetId="17" r:id="rId7"/>
  </sheets>
  <calcPr calcId="125725"/>
</workbook>
</file>

<file path=xl/calcChain.xml><?xml version="1.0" encoding="utf-8"?>
<calcChain xmlns="http://schemas.openxmlformats.org/spreadsheetml/2006/main">
  <c r="H7" i="1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6"/>
  <c r="A7" l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6"/>
  <c r="G6"/>
  <c r="G7"/>
  <c r="I7" s="1"/>
  <c r="J7" s="1"/>
  <c r="G8"/>
  <c r="I8" s="1"/>
  <c r="J8" s="1"/>
  <c r="G9"/>
  <c r="I9" s="1"/>
  <c r="J9" s="1"/>
  <c r="G10"/>
  <c r="I10" s="1"/>
  <c r="J10" s="1"/>
  <c r="G11"/>
  <c r="I11" s="1"/>
  <c r="J11" s="1"/>
  <c r="G12"/>
  <c r="I12" s="1"/>
  <c r="J12" s="1"/>
  <c r="G13"/>
  <c r="I13" s="1"/>
  <c r="J13" s="1"/>
  <c r="G14"/>
  <c r="I14" s="1"/>
  <c r="J14" s="1"/>
  <c r="G15"/>
  <c r="I15" s="1"/>
  <c r="J15" s="1"/>
  <c r="G16"/>
  <c r="I16" s="1"/>
  <c r="J16" s="1"/>
  <c r="G17"/>
  <c r="I17" s="1"/>
  <c r="J17" s="1"/>
  <c r="G18"/>
  <c r="I18" s="1"/>
  <c r="J18" s="1"/>
  <c r="G19"/>
  <c r="I19" s="1"/>
  <c r="J19" s="1"/>
  <c r="G20"/>
  <c r="I20" s="1"/>
  <c r="J20" s="1"/>
  <c r="G21"/>
  <c r="I21" s="1"/>
  <c r="J21" s="1"/>
  <c r="G22"/>
  <c r="I22" s="1"/>
  <c r="J22" s="1"/>
  <c r="G23"/>
  <c r="I23" s="1"/>
  <c r="J23" s="1"/>
  <c r="G24"/>
  <c r="I24" s="1"/>
  <c r="J24" s="1"/>
  <c r="G25"/>
  <c r="I25" s="1"/>
  <c r="J25" s="1"/>
  <c r="G26"/>
  <c r="I26" s="1"/>
  <c r="J26" s="1"/>
  <c r="G27"/>
  <c r="I27" s="1"/>
  <c r="J27" s="1"/>
  <c r="G28"/>
  <c r="I28" s="1"/>
  <c r="J28" s="1"/>
  <c r="G29"/>
  <c r="I29" s="1"/>
  <c r="J29" s="1"/>
  <c r="G30"/>
  <c r="I30" s="1"/>
  <c r="J30" s="1"/>
  <c r="G31"/>
  <c r="I31" s="1"/>
  <c r="J31" s="1"/>
  <c r="G32"/>
  <c r="I32" s="1"/>
  <c r="J32" s="1"/>
  <c r="G33"/>
  <c r="I33" s="1"/>
  <c r="J33" s="1"/>
  <c r="G34"/>
  <c r="I34" s="1"/>
  <c r="J34" s="1"/>
  <c r="G35"/>
  <c r="I35" s="1"/>
  <c r="J35" s="1"/>
  <c r="G36"/>
  <c r="I36" s="1"/>
  <c r="J36" s="1"/>
  <c r="G37"/>
  <c r="I37" s="1"/>
  <c r="J37" s="1"/>
  <c r="G38"/>
  <c r="I38" s="1"/>
  <c r="J38" s="1"/>
  <c r="G39"/>
  <c r="I39" s="1"/>
  <c r="J39" s="1"/>
  <c r="G40"/>
  <c r="I40" s="1"/>
  <c r="J40" s="1"/>
  <c r="G41"/>
  <c r="I41" s="1"/>
  <c r="J41" s="1"/>
  <c r="G42"/>
  <c r="I42" s="1"/>
  <c r="J42" s="1"/>
  <c r="G43"/>
  <c r="I43" s="1"/>
  <c r="J43" s="1"/>
  <c r="G44"/>
  <c r="I44" s="1"/>
  <c r="J44" s="1"/>
  <c r="G45"/>
  <c r="I45" s="1"/>
  <c r="J45" s="1"/>
  <c r="G46"/>
  <c r="I46" s="1"/>
  <c r="J46" s="1"/>
  <c r="G47"/>
  <c r="I47" s="1"/>
  <c r="J47" s="1"/>
  <c r="G48"/>
  <c r="I48" s="1"/>
  <c r="J48" s="1"/>
  <c r="G49"/>
  <c r="I49" s="1"/>
  <c r="J49" s="1"/>
  <c r="G50"/>
  <c r="I50" s="1"/>
  <c r="J50" s="1"/>
  <c r="I6" l="1"/>
  <c r="J6" s="1"/>
  <c r="J51" s="1"/>
  <c r="D3" i="8" s="1"/>
  <c r="D5" l="1"/>
</calcChain>
</file>

<file path=xl/sharedStrings.xml><?xml version="1.0" encoding="utf-8"?>
<sst xmlns="http://schemas.openxmlformats.org/spreadsheetml/2006/main" count="60" uniqueCount="46">
  <si>
    <t>Diagrama de flujo</t>
  </si>
  <si>
    <t xml:space="preserve">Alcance </t>
  </si>
  <si>
    <t>No se incluyen en este análisis otras sustancias contaminantes (ni GEIs ni contaminantes atmosféricos) por no considerarse significativos para este propósito.</t>
  </si>
  <si>
    <t>Celdas a cumplimentar para obtener emisiones.</t>
  </si>
  <si>
    <t xml:space="preserve">Instrucciones generales para la cumplimentación: </t>
  </si>
  <si>
    <t>Emisiones del escenario base (t CO2-eq)</t>
  </si>
  <si>
    <t>Emisiones del escenario proyecto (t CO2-eq)</t>
  </si>
  <si>
    <t>Reducción de emisiones (t CO2-eq)</t>
  </si>
  <si>
    <t xml:space="preserve">Las emisiones calculadas corresponden únicamente a los procesos sintetizados en la pestaña "Diagrama de flujo". </t>
  </si>
  <si>
    <t>Debe tenerse en cuenta, que:</t>
  </si>
  <si>
    <t>La energía útil requerida de ambos escenarios del proyecto (EB y EP) debe ser igual (ver celdas de comprobación).</t>
  </si>
  <si>
    <t>La información de referencia (EB) que se solicita debe ser la media de 2los tres años anteriores al inicio del proyecto, ó, en su defecto, la del año inmediatamente anterior.</t>
  </si>
  <si>
    <r>
      <t xml:space="preserve">Pestaña </t>
    </r>
    <r>
      <rPr>
        <u/>
        <sz val="10"/>
        <color indexed="8"/>
        <rFont val="Arial"/>
        <family val="2"/>
      </rPr>
      <t>"EB Combustión"</t>
    </r>
    <r>
      <rPr>
        <sz val="10"/>
        <color indexed="8"/>
        <rFont val="Arial"/>
        <family val="2"/>
      </rPr>
      <t>: se cumplimentará para obtener las emisiones del escenario base o de referencia (situación pre-proyecto) siguiendo las instrucciones de cumplimetación específicadas encima de la tabla, así como las contenidas en el documento de apoyo.</t>
    </r>
  </si>
  <si>
    <r>
      <t xml:space="preserve">Pestaña </t>
    </r>
    <r>
      <rPr>
        <u/>
        <sz val="10"/>
        <color indexed="8"/>
        <rFont val="Arial"/>
        <family val="2"/>
      </rPr>
      <t>"EB Combustión"</t>
    </r>
    <r>
      <rPr>
        <sz val="10"/>
        <color indexed="8"/>
        <rFont val="Arial"/>
        <family val="2"/>
      </rPr>
      <t>: se cumplimentará para obtener las emisiones del escenario proyecto, siguiendo las instrucciones de cumplimetación específicadas encima de la tabla, así como las contenidas en el documento de apoyo.</t>
    </r>
  </si>
  <si>
    <r>
      <t xml:space="preserve">Pestaña </t>
    </r>
    <r>
      <rPr>
        <u/>
        <sz val="10"/>
        <color indexed="8"/>
        <rFont val="Arial"/>
        <family val="2"/>
      </rPr>
      <t>"Resumen emisiones"</t>
    </r>
    <r>
      <rPr>
        <sz val="10"/>
        <color indexed="8"/>
        <rFont val="Arial"/>
        <family val="2"/>
      </rPr>
      <t>: una vez cumplimentadas las pestañas anteriores, esta hoja recoge las emisiones para el escenario base, escenario de proyecto y como resultado de la diferencia entre ambas, la reducción de emisiones estimada a alcanzar en un año. No es necesario cumplimentar información.</t>
    </r>
  </si>
  <si>
    <r>
      <t xml:space="preserve">Pestaña </t>
    </r>
    <r>
      <rPr>
        <u/>
        <sz val="10"/>
        <color indexed="8"/>
        <rFont val="Arial"/>
        <family val="2"/>
      </rPr>
      <t>"Diagrama de flujo"</t>
    </r>
    <r>
      <rPr>
        <sz val="10"/>
        <color indexed="8"/>
        <rFont val="Arial"/>
        <family val="2"/>
      </rPr>
      <t>: síntesis del proceso, no es necesario cumplimentar información.</t>
    </r>
  </si>
  <si>
    <t xml:space="preserve">Celdas bloqueadas, que no es necesario cumplimentar. </t>
  </si>
  <si>
    <t>Además:</t>
  </si>
  <si>
    <t>-</t>
  </si>
  <si>
    <t>Dato estimado de reducción de emisiones en un año:</t>
  </si>
  <si>
    <r>
      <t xml:space="preserve">Este libro de cálculo está diseñado para estimar la reducción de emisiones de CO2 generada por </t>
    </r>
    <r>
      <rPr>
        <i/>
        <sz val="10"/>
        <color indexed="8"/>
        <rFont val="Arial"/>
        <family val="2"/>
      </rPr>
      <t>Proyectos Clima</t>
    </r>
    <r>
      <rPr>
        <sz val="10"/>
        <color indexed="8"/>
        <rFont val="Arial"/>
        <family val="2"/>
      </rPr>
      <t xml:space="preserve">, de sustitución de los combustibles utilizados por los motores auxiliares de los barcos por la energía eléctrica derivada de su conexión de los puertos </t>
    </r>
  </si>
  <si>
    <t>sector transporte (transporte nacional)</t>
  </si>
  <si>
    <t>Escenario de referencia</t>
  </si>
  <si>
    <t>Escenario de proyecto</t>
  </si>
  <si>
    <t>NOMBRE BARCO</t>
  </si>
  <si>
    <t>NUMERO OMI  BARCO</t>
  </si>
  <si>
    <t>TIPO COMBUSTIBLE</t>
  </si>
  <si>
    <t>Gasóleo</t>
  </si>
  <si>
    <t>Gas natural</t>
  </si>
  <si>
    <t>RUTA BARCO</t>
  </si>
  <si>
    <t>NONBRE PUERTO</t>
  </si>
  <si>
    <t>Tipo de combustibles</t>
  </si>
  <si>
    <t>Kwh/Kg</t>
  </si>
  <si>
    <t>Fueloleo</t>
  </si>
  <si>
    <t>ESCENARIO DE REFERENCIA</t>
  </si>
  <si>
    <t>ESCENARIO DE PROYECTO</t>
  </si>
  <si>
    <t>ENERGÍA ELECTRICA CONSUMIDA 
(MWh)</t>
  </si>
  <si>
    <t>Consumo energía eléctrica (MWh)</t>
  </si>
  <si>
    <t>Fuelóleo</t>
  </si>
  <si>
    <t>EFICIENCIA MOTOR/ES
(% )</t>
  </si>
  <si>
    <t>Factores emisión (tCO2/t)</t>
  </si>
  <si>
    <t>PCI</t>
  </si>
  <si>
    <t>Consumo combustible</t>
  </si>
  <si>
    <t>EMISIONES 
(tCO2-eq)</t>
  </si>
  <si>
    <t>TOTAL</t>
  </si>
  <si>
    <t>HORAS TOTALES 
DE CONEXIÓN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</si>
</sst>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Calibri"/>
      <family val="2"/>
    </font>
    <font>
      <sz val="11"/>
      <color indexed="40"/>
      <name val="Calibri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6"/>
      <color indexed="1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5" fillId="0" borderId="0" xfId="0" applyFont="1" applyBorder="1"/>
    <xf numFmtId="0" fontId="1" fillId="0" borderId="0" xfId="0" applyFont="1" applyBorder="1"/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" fillId="0" borderId="0" xfId="0" applyFont="1" applyAlignment="1">
      <alignment vertical="center"/>
    </xf>
    <xf numFmtId="0" fontId="5" fillId="3" borderId="1" xfId="0" applyFont="1" applyFill="1" applyBorder="1"/>
    <xf numFmtId="0" fontId="5" fillId="0" borderId="1" xfId="0" applyFont="1" applyBorder="1"/>
    <xf numFmtId="0" fontId="11" fillId="0" borderId="3" xfId="0" applyFont="1" applyBorder="1" applyAlignment="1">
      <alignment horizontal="left"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4" borderId="5" xfId="0" applyFont="1" applyFill="1" applyBorder="1" applyAlignment="1">
      <alignment horizontal="left" vertical="center"/>
    </xf>
    <xf numFmtId="0" fontId="15" fillId="4" borderId="6" xfId="0" applyFont="1" applyFill="1" applyBorder="1"/>
    <xf numFmtId="0" fontId="15" fillId="4" borderId="6" xfId="0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1" fontId="12" fillId="0" borderId="2" xfId="0" applyNumberFormat="1" applyFont="1" applyBorder="1"/>
    <xf numFmtId="1" fontId="12" fillId="0" borderId="4" xfId="0" applyNumberFormat="1" applyFont="1" applyBorder="1"/>
    <xf numFmtId="1" fontId="15" fillId="4" borderId="7" xfId="0" applyNumberFormat="1" applyFont="1" applyFill="1" applyBorder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1" fillId="3" borderId="1" xfId="0" applyFont="1" applyFill="1" applyBorder="1"/>
    <xf numFmtId="0" fontId="1" fillId="0" borderId="1" xfId="0" applyFont="1" applyBorder="1"/>
    <xf numFmtId="0" fontId="16" fillId="0" borderId="0" xfId="0" applyFont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426028</xdr:colOff>
      <xdr:row>14</xdr:row>
      <xdr:rowOff>85725</xdr:rowOff>
    </xdr:from>
    <xdr:to>
      <xdr:col>4</xdr:col>
      <xdr:colOff>578428</xdr:colOff>
      <xdr:row>17</xdr:row>
      <xdr:rowOff>9525</xdr:rowOff>
    </xdr:to>
    <xdr:sp macro="" textlink="">
      <xdr:nvSpPr>
        <xdr:cNvPr id="2" name="1 Flecha a la derecha con muesca"/>
        <xdr:cNvSpPr/>
      </xdr:nvSpPr>
      <xdr:spPr>
        <a:xfrm>
          <a:off x="2492953" y="2752725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284389</xdr:colOff>
      <xdr:row>14</xdr:row>
      <xdr:rowOff>4081</xdr:rowOff>
    </xdr:from>
    <xdr:to>
      <xdr:col>10</xdr:col>
      <xdr:colOff>227239</xdr:colOff>
      <xdr:row>16</xdr:row>
      <xdr:rowOff>175531</xdr:rowOff>
    </xdr:to>
    <xdr:sp macro="" textlink="">
      <xdr:nvSpPr>
        <xdr:cNvPr id="4" name="3 Flecha a la derecha con muesca"/>
        <xdr:cNvSpPr/>
      </xdr:nvSpPr>
      <xdr:spPr>
        <a:xfrm>
          <a:off x="6161314" y="2671081"/>
          <a:ext cx="2228850" cy="55245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603538</xdr:colOff>
      <xdr:row>11</xdr:row>
      <xdr:rowOff>147205</xdr:rowOff>
    </xdr:from>
    <xdr:to>
      <xdr:col>7</xdr:col>
      <xdr:colOff>135947</xdr:colOff>
      <xdr:row>19</xdr:row>
      <xdr:rowOff>136813</xdr:rowOff>
    </xdr:to>
    <xdr:sp macro="" textlink="">
      <xdr:nvSpPr>
        <xdr:cNvPr id="27" name="26 Rectángulo"/>
        <xdr:cNvSpPr/>
      </xdr:nvSpPr>
      <xdr:spPr>
        <a:xfrm>
          <a:off x="4194463" y="2242705"/>
          <a:ext cx="1818409" cy="151360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000"/>
            <a:t>Combustible A Motor</a:t>
          </a:r>
          <a:r>
            <a:rPr lang="es-ES" sz="2000" baseline="0"/>
            <a:t> auxiliar</a:t>
          </a:r>
          <a:endParaRPr lang="es-ES" sz="2000"/>
        </a:p>
        <a:p>
          <a:pPr algn="ctr"/>
          <a:endParaRPr lang="es-ES" sz="2400"/>
        </a:p>
      </xdr:txBody>
    </xdr:sp>
    <xdr:clientData/>
  </xdr:twoCellAnchor>
  <xdr:twoCellAnchor>
    <xdr:from>
      <xdr:col>10</xdr:col>
      <xdr:colOff>443345</xdr:colOff>
      <xdr:row>10</xdr:row>
      <xdr:rowOff>10390</xdr:rowOff>
    </xdr:from>
    <xdr:to>
      <xdr:col>13</xdr:col>
      <xdr:colOff>720436</xdr:colOff>
      <xdr:row>20</xdr:row>
      <xdr:rowOff>86590</xdr:rowOff>
    </xdr:to>
    <xdr:sp macro="" textlink="">
      <xdr:nvSpPr>
        <xdr:cNvPr id="31" name="30 Rectángulo"/>
        <xdr:cNvSpPr/>
      </xdr:nvSpPr>
      <xdr:spPr>
        <a:xfrm>
          <a:off x="8606270" y="1915390"/>
          <a:ext cx="2563091" cy="19812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Emisiones A</a:t>
          </a:r>
        </a:p>
      </xdr:txBody>
    </xdr:sp>
    <xdr:clientData/>
  </xdr:twoCellAnchor>
  <xdr:twoCellAnchor>
    <xdr:from>
      <xdr:col>0</xdr:col>
      <xdr:colOff>447675</xdr:colOff>
      <xdr:row>11</xdr:row>
      <xdr:rowOff>38100</xdr:rowOff>
    </xdr:from>
    <xdr:to>
      <xdr:col>2</xdr:col>
      <xdr:colOff>274493</xdr:colOff>
      <xdr:row>21</xdr:row>
      <xdr:rowOff>62345</xdr:rowOff>
    </xdr:to>
    <xdr:sp macro="" textlink="">
      <xdr:nvSpPr>
        <xdr:cNvPr id="10" name="9 Rectángulo"/>
        <xdr:cNvSpPr/>
      </xdr:nvSpPr>
      <xdr:spPr>
        <a:xfrm>
          <a:off x="447675" y="2133600"/>
          <a:ext cx="1893743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000"/>
            <a:t>Barco </a:t>
          </a:r>
          <a:r>
            <a:rPr lang="es-ES" sz="2000" baseline="0"/>
            <a:t>A</a:t>
          </a:r>
          <a:endParaRPr lang="es-ES" sz="2000"/>
        </a:p>
      </xdr:txBody>
    </xdr:sp>
    <xdr:clientData/>
  </xdr:twoCellAnchor>
  <xdr:twoCellAnchor>
    <xdr:from>
      <xdr:col>0</xdr:col>
      <xdr:colOff>466725</xdr:colOff>
      <xdr:row>24</xdr:row>
      <xdr:rowOff>180975</xdr:rowOff>
    </xdr:from>
    <xdr:to>
      <xdr:col>2</xdr:col>
      <xdr:colOff>293543</xdr:colOff>
      <xdr:row>34</xdr:row>
      <xdr:rowOff>52820</xdr:rowOff>
    </xdr:to>
    <xdr:sp macro="" textlink="">
      <xdr:nvSpPr>
        <xdr:cNvPr id="11" name="10 Rectángulo"/>
        <xdr:cNvSpPr/>
      </xdr:nvSpPr>
      <xdr:spPr>
        <a:xfrm>
          <a:off x="466725" y="4829175"/>
          <a:ext cx="1893743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000"/>
            <a:t>Barco A</a:t>
          </a:r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294409</xdr:colOff>
      <xdr:row>33</xdr:row>
      <xdr:rowOff>27708</xdr:rowOff>
    </xdr:to>
    <xdr:sp macro="" textlink="">
      <xdr:nvSpPr>
        <xdr:cNvPr id="12" name="11 Rectángulo"/>
        <xdr:cNvSpPr/>
      </xdr:nvSpPr>
      <xdr:spPr>
        <a:xfrm>
          <a:off x="4352925" y="5029200"/>
          <a:ext cx="1818409" cy="151360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000"/>
            <a:t>Energía elécrtica</a:t>
          </a:r>
        </a:p>
        <a:p>
          <a:pPr algn="ctr"/>
          <a:endParaRPr lang="es-ES" sz="2400"/>
        </a:p>
      </xdr:txBody>
    </xdr:sp>
    <xdr:clientData/>
  </xdr:twoCellAnchor>
  <xdr:twoCellAnchor>
    <xdr:from>
      <xdr:col>2</xdr:col>
      <xdr:colOff>476250</xdr:colOff>
      <xdr:row>28</xdr:row>
      <xdr:rowOff>247650</xdr:rowOff>
    </xdr:from>
    <xdr:to>
      <xdr:col>4</xdr:col>
      <xdr:colOff>628650</xdr:colOff>
      <xdr:row>31</xdr:row>
      <xdr:rowOff>19050</xdr:rowOff>
    </xdr:to>
    <xdr:sp macro="" textlink="">
      <xdr:nvSpPr>
        <xdr:cNvPr id="13" name="12 Flecha a la derecha con muesca"/>
        <xdr:cNvSpPr/>
      </xdr:nvSpPr>
      <xdr:spPr>
        <a:xfrm>
          <a:off x="2543175" y="565785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523875</xdr:colOff>
      <xdr:row>27</xdr:row>
      <xdr:rowOff>142875</xdr:rowOff>
    </xdr:from>
    <xdr:to>
      <xdr:col>10</xdr:col>
      <xdr:colOff>466725</xdr:colOff>
      <xdr:row>29</xdr:row>
      <xdr:rowOff>238125</xdr:rowOff>
    </xdr:to>
    <xdr:sp macro="" textlink="">
      <xdr:nvSpPr>
        <xdr:cNvPr id="14" name="13 Flecha a la derecha con muesca"/>
        <xdr:cNvSpPr/>
      </xdr:nvSpPr>
      <xdr:spPr>
        <a:xfrm>
          <a:off x="6400800" y="5362575"/>
          <a:ext cx="2228850" cy="55245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10</xdr:col>
      <xdr:colOff>504825</xdr:colOff>
      <xdr:row>25</xdr:row>
      <xdr:rowOff>171450</xdr:rowOff>
    </xdr:from>
    <xdr:to>
      <xdr:col>14</xdr:col>
      <xdr:colOff>19916</xdr:colOff>
      <xdr:row>35</xdr:row>
      <xdr:rowOff>95250</xdr:rowOff>
    </xdr:to>
    <xdr:sp macro="" textlink="">
      <xdr:nvSpPr>
        <xdr:cNvPr id="15" name="14 Rectángulo"/>
        <xdr:cNvSpPr/>
      </xdr:nvSpPr>
      <xdr:spPr>
        <a:xfrm>
          <a:off x="8667750" y="5010150"/>
          <a:ext cx="2563091" cy="19812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Emisiones B</a:t>
          </a:r>
        </a:p>
        <a:p>
          <a:pPr algn="ctr"/>
          <a:r>
            <a:rPr lang="es-ES" sz="24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3:O33"/>
  <sheetViews>
    <sheetView showGridLines="0" zoomScaleNormal="130" workbookViewId="0">
      <selection activeCell="D19" sqref="D19"/>
    </sheetView>
  </sheetViews>
  <sheetFormatPr baseColWidth="10" defaultRowHeight="15"/>
  <cols>
    <col min="1" max="1" width="4.85546875" customWidth="1"/>
    <col min="2" max="14" width="11.42578125" style="6"/>
    <col min="15" max="15" width="17.5703125" style="6" customWidth="1"/>
  </cols>
  <sheetData>
    <row r="3" spans="2:15">
      <c r="B3" s="46" t="s">
        <v>1</v>
      </c>
      <c r="C3" s="46"/>
      <c r="D3" s="46"/>
    </row>
    <row r="4" spans="2: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5">
      <c r="B5" s="12" t="s">
        <v>20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>
      <c r="B6" s="12"/>
      <c r="C6" s="11"/>
      <c r="D6" s="11"/>
      <c r="E6" s="11"/>
      <c r="F6" s="27" t="s">
        <v>18</v>
      </c>
      <c r="G6" s="12" t="s">
        <v>21</v>
      </c>
      <c r="H6" s="11"/>
      <c r="I6" s="11"/>
      <c r="J6" s="11"/>
      <c r="K6" s="11"/>
      <c r="L6" s="11"/>
      <c r="M6" s="11"/>
      <c r="N6" s="11"/>
      <c r="O6" s="11"/>
    </row>
    <row r="7" spans="2:15">
      <c r="B7" s="12"/>
      <c r="C7" s="11"/>
      <c r="D7" s="11"/>
      <c r="E7" s="11"/>
      <c r="F7" s="27"/>
      <c r="G7" s="12"/>
      <c r="H7" s="11"/>
      <c r="I7" s="11"/>
      <c r="J7" s="11"/>
      <c r="K7" s="11"/>
      <c r="L7" s="11"/>
      <c r="M7" s="11"/>
      <c r="N7" s="11"/>
      <c r="O7" s="11"/>
    </row>
    <row r="8" spans="2:15">
      <c r="B8" s="12"/>
      <c r="C8" s="11"/>
      <c r="D8" s="11"/>
      <c r="E8" s="11"/>
      <c r="F8" s="27"/>
      <c r="G8" s="12"/>
      <c r="H8" s="11"/>
      <c r="I8" s="11"/>
      <c r="J8" s="11"/>
      <c r="K8" s="11"/>
      <c r="L8" s="11"/>
      <c r="M8" s="11"/>
      <c r="N8" s="11"/>
      <c r="O8" s="11"/>
    </row>
    <row r="9" spans="2:15">
      <c r="B9" s="12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>
      <c r="B10" s="12" t="s">
        <v>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5" spans="2:15">
      <c r="B15" s="7" t="s">
        <v>4</v>
      </c>
      <c r="C15" s="7"/>
      <c r="D15" s="7"/>
    </row>
    <row r="17" spans="1:15">
      <c r="C17" s="18"/>
      <c r="D17" s="9" t="s">
        <v>3</v>
      </c>
    </row>
    <row r="18" spans="1:15">
      <c r="C18" s="19"/>
      <c r="D18" s="9" t="s">
        <v>16</v>
      </c>
    </row>
    <row r="19" spans="1:15" s="1" customFormat="1">
      <c r="B19" s="13"/>
      <c r="C19" s="6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1" customFormat="1">
      <c r="B20" s="13" t="s">
        <v>9</v>
      </c>
      <c r="C20" s="6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s="16" customFormat="1">
      <c r="A21" s="1"/>
      <c r="B21" s="13"/>
      <c r="C21" s="15" t="s">
        <v>10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>
      <c r="C22" s="10" t="s">
        <v>11</v>
      </c>
    </row>
    <row r="23" spans="1:15">
      <c r="B23" s="6" t="s">
        <v>17</v>
      </c>
      <c r="C23" s="10"/>
    </row>
    <row r="24" spans="1:15">
      <c r="C24" s="9" t="s">
        <v>15</v>
      </c>
    </row>
    <row r="25" spans="1:15">
      <c r="C25" s="9" t="s">
        <v>12</v>
      </c>
    </row>
    <row r="26" spans="1:15">
      <c r="C26" s="9" t="s">
        <v>13</v>
      </c>
    </row>
    <row r="27" spans="1:15">
      <c r="C27" s="9" t="s">
        <v>14</v>
      </c>
    </row>
    <row r="29" spans="1:15">
      <c r="C29" s="9"/>
    </row>
    <row r="30" spans="1:15" ht="16.5" customHeight="1">
      <c r="C30" s="9"/>
    </row>
    <row r="31" spans="1:15">
      <c r="C31" s="9"/>
    </row>
    <row r="33" spans="3:3">
      <c r="C33" s="9"/>
    </row>
  </sheetData>
  <sheetProtection formatCells="0" formatColumns="0" formatRows="0" insertColumns="0" insertRows="0" insertHyperlinks="0" deleteColumns="0" deleteRows="0" sort="0" autoFilter="0" pivotTables="0"/>
  <protectedRanges>
    <protectedRange sqref="C17:C18" name="Rango1"/>
  </protectedRanges>
  <mergeCells count="1">
    <mergeCell ref="B3:D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B2:M30"/>
  <sheetViews>
    <sheetView showGridLines="0" topLeftCell="A5" workbookViewId="0">
      <selection activeCell="B10" sqref="B10"/>
    </sheetView>
  </sheetViews>
  <sheetFormatPr baseColWidth="10" defaultColWidth="11.42578125" defaultRowHeight="15"/>
  <cols>
    <col min="2" max="2" width="19.5703125" customWidth="1"/>
  </cols>
  <sheetData>
    <row r="2" spans="2:10">
      <c r="B2" s="46" t="s">
        <v>0</v>
      </c>
      <c r="C2" s="46"/>
      <c r="D2" s="46"/>
    </row>
    <row r="8" spans="2:10">
      <c r="H8" s="3"/>
    </row>
    <row r="10" spans="2:10">
      <c r="B10" s="32" t="s">
        <v>22</v>
      </c>
    </row>
    <row r="12" spans="2:10">
      <c r="F12" s="4"/>
      <c r="G12" s="4"/>
    </row>
    <row r="15" spans="2:10">
      <c r="J15" s="3"/>
    </row>
    <row r="23" spans="2:13" ht="21">
      <c r="B23" s="2"/>
    </row>
    <row r="24" spans="2:13">
      <c r="B24" s="31" t="s">
        <v>23</v>
      </c>
    </row>
    <row r="29" spans="2:13" ht="21">
      <c r="M29" s="2"/>
    </row>
    <row r="30" spans="2:13" ht="21">
      <c r="F30" s="5"/>
    </row>
  </sheetData>
  <sheetProtection formatCells="0" formatColumns="0" formatRows="0" insertColumns="0" insertRows="0" insertHyperlinks="0" deleteColumns="0" deleteRows="0" sort="0" autoFilter="0" pivotTables="0"/>
  <mergeCells count="1">
    <mergeCell ref="B2:D2"/>
  </mergeCells>
  <phoneticPr fontId="0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zoomScale="70" zoomScaleNormal="70" workbookViewId="0">
      <selection activeCell="F27" sqref="F27"/>
    </sheetView>
  </sheetViews>
  <sheetFormatPr baseColWidth="10" defaultRowHeight="15"/>
  <cols>
    <col min="1" max="1" width="21.7109375" customWidth="1"/>
    <col min="2" max="2" width="39.7109375" customWidth="1"/>
    <col min="3" max="3" width="46.140625" customWidth="1"/>
    <col min="4" max="4" width="39" customWidth="1"/>
    <col min="5" max="6" width="23.140625" customWidth="1"/>
    <col min="7" max="7" width="22.28515625" customWidth="1"/>
    <col min="8" max="9" width="22.28515625" hidden="1" customWidth="1"/>
    <col min="10" max="10" width="18.28515625" customWidth="1"/>
    <col min="12" max="12" width="0" hidden="1" customWidth="1"/>
  </cols>
  <sheetData>
    <row r="1" spans="1:12" ht="18.75">
      <c r="A1" s="33" t="s">
        <v>34</v>
      </c>
    </row>
    <row r="2" spans="1:12">
      <c r="A2" s="34"/>
      <c r="B2" s="9" t="s">
        <v>3</v>
      </c>
    </row>
    <row r="3" spans="1:12">
      <c r="A3" s="35"/>
      <c r="B3" s="9" t="s">
        <v>16</v>
      </c>
    </row>
    <row r="5" spans="1:12" ht="101.25" customHeight="1">
      <c r="A5" s="8" t="s">
        <v>25</v>
      </c>
      <c r="B5" s="8" t="s">
        <v>24</v>
      </c>
      <c r="C5" s="8" t="s">
        <v>29</v>
      </c>
      <c r="D5" s="8" t="s">
        <v>30</v>
      </c>
      <c r="E5" s="8" t="s">
        <v>26</v>
      </c>
      <c r="F5" s="8" t="s">
        <v>39</v>
      </c>
      <c r="G5" s="8" t="s">
        <v>36</v>
      </c>
      <c r="H5" s="8" t="s">
        <v>41</v>
      </c>
      <c r="I5" s="8" t="s">
        <v>42</v>
      </c>
      <c r="J5" s="8" t="s">
        <v>43</v>
      </c>
    </row>
    <row r="6" spans="1:12">
      <c r="A6" s="37">
        <f>'Escenario proyecto '!A6</f>
        <v>0</v>
      </c>
      <c r="B6" s="37">
        <f>'Escenario proyecto '!B6</f>
        <v>0</v>
      </c>
      <c r="C6" s="37">
        <f>'Escenario proyecto '!C6</f>
        <v>0</v>
      </c>
      <c r="D6" s="37">
        <f>'Escenario proyecto '!D6</f>
        <v>0</v>
      </c>
      <c r="E6" s="38"/>
      <c r="F6" s="39"/>
      <c r="G6" s="41">
        <f>'Escenario proyecto '!F6</f>
        <v>0</v>
      </c>
      <c r="H6" s="37" t="str">
        <f>IFERROR(((VLOOKUP(E6,'PCI combustibles'!$B$3:$C$5,2,FALSE))),"")</f>
        <v/>
      </c>
      <c r="I6" s="41" t="e">
        <f>(G6/F6)*1000/H6</f>
        <v>#DIV/0!</v>
      </c>
      <c r="J6" s="41" t="str">
        <f>IFERROR(((VLOOKUP(E6,'Factor emisión combustibles'!B$3:C$5,2,FALSE)*I6/1000)),"")</f>
        <v/>
      </c>
      <c r="L6" t="s">
        <v>38</v>
      </c>
    </row>
    <row r="7" spans="1:12">
      <c r="A7" s="37">
        <f>'Escenario proyecto '!A7</f>
        <v>0</v>
      </c>
      <c r="B7" s="37">
        <f>'Escenario proyecto '!B7</f>
        <v>0</v>
      </c>
      <c r="C7" s="37">
        <f>'Escenario proyecto '!C7</f>
        <v>0</v>
      </c>
      <c r="D7" s="37">
        <f>'Escenario proyecto '!D7</f>
        <v>0</v>
      </c>
      <c r="E7" s="38"/>
      <c r="F7" s="39"/>
      <c r="G7" s="41">
        <f>'Escenario proyecto '!F7</f>
        <v>0</v>
      </c>
      <c r="H7" s="37" t="str">
        <f>IFERROR(((VLOOKUP(E7,'PCI combustibles'!$B$3:$C$5,2,FALSE))),"")</f>
        <v/>
      </c>
      <c r="I7" s="37" t="e">
        <f t="shared" ref="I7:I50" si="0">G7*1000/H7</f>
        <v>#VALUE!</v>
      </c>
      <c r="J7" s="41" t="str">
        <f>IFERROR(((VLOOKUP(E7,'Factor emisión combustibles'!B$3:C$5,2,FALSE)*I7/1000)),"")</f>
        <v/>
      </c>
      <c r="L7" t="s">
        <v>27</v>
      </c>
    </row>
    <row r="8" spans="1:12">
      <c r="A8" s="37">
        <f>'Escenario proyecto '!A8</f>
        <v>0</v>
      </c>
      <c r="B8" s="37">
        <f>'Escenario proyecto '!B8</f>
        <v>0</v>
      </c>
      <c r="C8" s="37">
        <f>'Escenario proyecto '!C8</f>
        <v>0</v>
      </c>
      <c r="D8" s="37">
        <f>'Escenario proyecto '!D8</f>
        <v>0</v>
      </c>
      <c r="E8" s="38"/>
      <c r="F8" s="39"/>
      <c r="G8" s="41">
        <f>'Escenario proyecto '!F8</f>
        <v>0</v>
      </c>
      <c r="H8" s="37" t="str">
        <f>IFERROR(((VLOOKUP(E8,'PCI combustibles'!$B$3:$C$5,2,FALSE))),"")</f>
        <v/>
      </c>
      <c r="I8" s="37" t="e">
        <f t="shared" si="0"/>
        <v>#VALUE!</v>
      </c>
      <c r="J8" s="41" t="str">
        <f>IFERROR(((VLOOKUP(E8,'Factor emisión combustibles'!B$3:C$5,2,FALSE)*I8/1000)),"")</f>
        <v/>
      </c>
      <c r="L8" t="s">
        <v>28</v>
      </c>
    </row>
    <row r="9" spans="1:12">
      <c r="A9" s="37">
        <f>'Escenario proyecto '!A9</f>
        <v>0</v>
      </c>
      <c r="B9" s="37">
        <f>'Escenario proyecto '!B9</f>
        <v>0</v>
      </c>
      <c r="C9" s="37">
        <f>'Escenario proyecto '!C9</f>
        <v>0</v>
      </c>
      <c r="D9" s="37">
        <f>'Escenario proyecto '!D9</f>
        <v>0</v>
      </c>
      <c r="E9" s="38"/>
      <c r="F9" s="39"/>
      <c r="G9" s="41">
        <f>'Escenario proyecto '!F9</f>
        <v>0</v>
      </c>
      <c r="H9" s="37" t="str">
        <f>IFERROR(((VLOOKUP(E9,'PCI combustibles'!$B$3:$C$5,2,FALSE))),"")</f>
        <v/>
      </c>
      <c r="I9" s="37" t="e">
        <f t="shared" si="0"/>
        <v>#VALUE!</v>
      </c>
      <c r="J9" s="41" t="str">
        <f>IFERROR(((VLOOKUP(E9,'Factor emisión combustibles'!B$3:C$5,2,FALSE)*I9/1000)),"")</f>
        <v/>
      </c>
    </row>
    <row r="10" spans="1:12">
      <c r="A10" s="37">
        <f>'Escenario proyecto '!A10</f>
        <v>0</v>
      </c>
      <c r="B10" s="37">
        <f>'Escenario proyecto '!B10</f>
        <v>0</v>
      </c>
      <c r="C10" s="37">
        <f>'Escenario proyecto '!C10</f>
        <v>0</v>
      </c>
      <c r="D10" s="37">
        <f>'Escenario proyecto '!D10</f>
        <v>0</v>
      </c>
      <c r="E10" s="38"/>
      <c r="F10" s="39"/>
      <c r="G10" s="41">
        <f>'Escenario proyecto '!F10</f>
        <v>0</v>
      </c>
      <c r="H10" s="37" t="str">
        <f>IFERROR(((VLOOKUP(E10,'PCI combustibles'!$B$3:$C$5,2,FALSE))),"")</f>
        <v/>
      </c>
      <c r="I10" s="37" t="e">
        <f t="shared" si="0"/>
        <v>#VALUE!</v>
      </c>
      <c r="J10" s="41" t="str">
        <f>IFERROR(((VLOOKUP(E10,'Factor emisión combustibles'!B$3:C$5,2,FALSE)*I10/1000)),"")</f>
        <v/>
      </c>
    </row>
    <row r="11" spans="1:12">
      <c r="A11" s="37">
        <f>'Escenario proyecto '!A11</f>
        <v>0</v>
      </c>
      <c r="B11" s="37">
        <f>'Escenario proyecto '!B11</f>
        <v>0</v>
      </c>
      <c r="C11" s="37">
        <f>'Escenario proyecto '!C11</f>
        <v>0</v>
      </c>
      <c r="D11" s="37">
        <f>'Escenario proyecto '!D11</f>
        <v>0</v>
      </c>
      <c r="E11" s="38"/>
      <c r="F11" s="39"/>
      <c r="G11" s="41">
        <f>'Escenario proyecto '!F11</f>
        <v>0</v>
      </c>
      <c r="H11" s="37" t="str">
        <f>IFERROR(((VLOOKUP(E11,'PCI combustibles'!$B$3:$C$5,2,FALSE))),"")</f>
        <v/>
      </c>
      <c r="I11" s="37" t="e">
        <f t="shared" si="0"/>
        <v>#VALUE!</v>
      </c>
      <c r="J11" s="41" t="str">
        <f>IFERROR(((VLOOKUP(E11,'Factor emisión combustibles'!B$3:C$5,2,FALSE)*I11/1000)),"")</f>
        <v/>
      </c>
    </row>
    <row r="12" spans="1:12">
      <c r="A12" s="37">
        <f>'Escenario proyecto '!A12</f>
        <v>0</v>
      </c>
      <c r="B12" s="37">
        <f>'Escenario proyecto '!B12</f>
        <v>0</v>
      </c>
      <c r="C12" s="37">
        <f>'Escenario proyecto '!C12</f>
        <v>0</v>
      </c>
      <c r="D12" s="37">
        <f>'Escenario proyecto '!D12</f>
        <v>0</v>
      </c>
      <c r="E12" s="38"/>
      <c r="F12" s="39"/>
      <c r="G12" s="41">
        <f>'Escenario proyecto '!F12</f>
        <v>0</v>
      </c>
      <c r="H12" s="37" t="str">
        <f>IFERROR(((VLOOKUP(E12,'PCI combustibles'!$B$3:$C$5,2,FALSE))),"")</f>
        <v/>
      </c>
      <c r="I12" s="37" t="e">
        <f t="shared" si="0"/>
        <v>#VALUE!</v>
      </c>
      <c r="J12" s="41" t="str">
        <f>IFERROR(((VLOOKUP(E12,'Factor emisión combustibles'!B$3:C$5,2,FALSE)*I12/1000)),"")</f>
        <v/>
      </c>
    </row>
    <row r="13" spans="1:12">
      <c r="A13" s="37">
        <f>'Escenario proyecto '!A13</f>
        <v>0</v>
      </c>
      <c r="B13" s="37">
        <f>'Escenario proyecto '!B13</f>
        <v>0</v>
      </c>
      <c r="C13" s="37">
        <f>'Escenario proyecto '!C13</f>
        <v>0</v>
      </c>
      <c r="D13" s="37">
        <f>'Escenario proyecto '!D13</f>
        <v>0</v>
      </c>
      <c r="E13" s="38"/>
      <c r="F13" s="39"/>
      <c r="G13" s="41">
        <f>'Escenario proyecto '!F13</f>
        <v>0</v>
      </c>
      <c r="H13" s="37" t="str">
        <f>IFERROR(((VLOOKUP(E13,'PCI combustibles'!$B$3:$C$5,2,FALSE))),"")</f>
        <v/>
      </c>
      <c r="I13" s="37" t="e">
        <f t="shared" si="0"/>
        <v>#VALUE!</v>
      </c>
      <c r="J13" s="41" t="str">
        <f>IFERROR(((VLOOKUP(E13,'Factor emisión combustibles'!B$3:C$5,2,FALSE)*I13/1000)),"")</f>
        <v/>
      </c>
    </row>
    <row r="14" spans="1:12">
      <c r="A14" s="37">
        <f>'Escenario proyecto '!A14</f>
        <v>0</v>
      </c>
      <c r="B14" s="37">
        <f>'Escenario proyecto '!B14</f>
        <v>0</v>
      </c>
      <c r="C14" s="37">
        <f>'Escenario proyecto '!C14</f>
        <v>0</v>
      </c>
      <c r="D14" s="37">
        <f>'Escenario proyecto '!D14</f>
        <v>0</v>
      </c>
      <c r="E14" s="38"/>
      <c r="F14" s="39"/>
      <c r="G14" s="41">
        <f>'Escenario proyecto '!F14</f>
        <v>0</v>
      </c>
      <c r="H14" s="37" t="str">
        <f>IFERROR(((VLOOKUP(E14,'PCI combustibles'!$B$3:$C$5,2,FALSE))),"")</f>
        <v/>
      </c>
      <c r="I14" s="37" t="e">
        <f t="shared" si="0"/>
        <v>#VALUE!</v>
      </c>
      <c r="J14" s="41" t="str">
        <f>IFERROR(((VLOOKUP(E14,'Factor emisión combustibles'!B$3:C$5,2,FALSE)*I14/1000)),"")</f>
        <v/>
      </c>
    </row>
    <row r="15" spans="1:12">
      <c r="A15" s="37">
        <f>'Escenario proyecto '!A15</f>
        <v>0</v>
      </c>
      <c r="B15" s="37">
        <f>'Escenario proyecto '!B15</f>
        <v>0</v>
      </c>
      <c r="C15" s="37">
        <f>'Escenario proyecto '!C15</f>
        <v>0</v>
      </c>
      <c r="D15" s="37">
        <f>'Escenario proyecto '!D15</f>
        <v>0</v>
      </c>
      <c r="E15" s="38"/>
      <c r="F15" s="39"/>
      <c r="G15" s="41">
        <f>'Escenario proyecto '!F15</f>
        <v>0</v>
      </c>
      <c r="H15" s="37" t="str">
        <f>IFERROR(((VLOOKUP(E15,'PCI combustibles'!$B$3:$C$5,2,FALSE))),"")</f>
        <v/>
      </c>
      <c r="I15" s="37" t="e">
        <f t="shared" si="0"/>
        <v>#VALUE!</v>
      </c>
      <c r="J15" s="41" t="str">
        <f>IFERROR(((VLOOKUP(E15,'Factor emisión combustibles'!B$3:C$5,2,FALSE)*I15/1000)),"")</f>
        <v/>
      </c>
    </row>
    <row r="16" spans="1:12">
      <c r="A16" s="37">
        <f>'Escenario proyecto '!A16</f>
        <v>0</v>
      </c>
      <c r="B16" s="37">
        <f>'Escenario proyecto '!B16</f>
        <v>0</v>
      </c>
      <c r="C16" s="37">
        <f>'Escenario proyecto '!C16</f>
        <v>0</v>
      </c>
      <c r="D16" s="37">
        <f>'Escenario proyecto '!D16</f>
        <v>0</v>
      </c>
      <c r="E16" s="38"/>
      <c r="F16" s="39"/>
      <c r="G16" s="41">
        <f>'Escenario proyecto '!F16</f>
        <v>0</v>
      </c>
      <c r="H16" s="37" t="str">
        <f>IFERROR(((VLOOKUP(E16,'PCI combustibles'!$B$3:$C$5,2,FALSE))),"")</f>
        <v/>
      </c>
      <c r="I16" s="37" t="e">
        <f t="shared" si="0"/>
        <v>#VALUE!</v>
      </c>
      <c r="J16" s="41" t="str">
        <f>IFERROR(((VLOOKUP(E16,'Factor emisión combustibles'!B$3:C$5,2,FALSE)*I16/1000)),"")</f>
        <v/>
      </c>
    </row>
    <row r="17" spans="1:10">
      <c r="A17" s="37">
        <f>'Escenario proyecto '!A17</f>
        <v>0</v>
      </c>
      <c r="B17" s="37">
        <f>'Escenario proyecto '!B17</f>
        <v>0</v>
      </c>
      <c r="C17" s="37">
        <f>'Escenario proyecto '!C17</f>
        <v>0</v>
      </c>
      <c r="D17" s="37">
        <f>'Escenario proyecto '!D17</f>
        <v>0</v>
      </c>
      <c r="E17" s="38"/>
      <c r="F17" s="39"/>
      <c r="G17" s="41">
        <f>'Escenario proyecto '!F17</f>
        <v>0</v>
      </c>
      <c r="H17" s="37" t="str">
        <f>IFERROR(((VLOOKUP(E17,'PCI combustibles'!$B$3:$C$5,2,FALSE))),"")</f>
        <v/>
      </c>
      <c r="I17" s="37" t="e">
        <f t="shared" si="0"/>
        <v>#VALUE!</v>
      </c>
      <c r="J17" s="41" t="str">
        <f>IFERROR(((VLOOKUP(E17,'Factor emisión combustibles'!B$3:C$5,2,FALSE)*I17/1000)),"")</f>
        <v/>
      </c>
    </row>
    <row r="18" spans="1:10">
      <c r="A18" s="37">
        <f>'Escenario proyecto '!A18</f>
        <v>0</v>
      </c>
      <c r="B18" s="37">
        <f>'Escenario proyecto '!B18</f>
        <v>0</v>
      </c>
      <c r="C18" s="37">
        <f>'Escenario proyecto '!C18</f>
        <v>0</v>
      </c>
      <c r="D18" s="37">
        <f>'Escenario proyecto '!D18</f>
        <v>0</v>
      </c>
      <c r="E18" s="38"/>
      <c r="F18" s="39"/>
      <c r="G18" s="41">
        <f>'Escenario proyecto '!F18</f>
        <v>0</v>
      </c>
      <c r="H18" s="37" t="str">
        <f>IFERROR(((VLOOKUP(E18,'PCI combustibles'!$B$3:$C$5,2,FALSE))),"")</f>
        <v/>
      </c>
      <c r="I18" s="37" t="e">
        <f t="shared" si="0"/>
        <v>#VALUE!</v>
      </c>
      <c r="J18" s="41" t="str">
        <f>IFERROR(((VLOOKUP(E18,'Factor emisión combustibles'!B$3:C$5,2,FALSE)*I18/1000)),"")</f>
        <v/>
      </c>
    </row>
    <row r="19" spans="1:10">
      <c r="A19" s="37">
        <f>'Escenario proyecto '!A19</f>
        <v>0</v>
      </c>
      <c r="B19" s="37">
        <f>'Escenario proyecto '!B19</f>
        <v>0</v>
      </c>
      <c r="C19" s="37">
        <f>'Escenario proyecto '!C19</f>
        <v>0</v>
      </c>
      <c r="D19" s="37">
        <f>'Escenario proyecto '!D19</f>
        <v>0</v>
      </c>
      <c r="E19" s="38"/>
      <c r="F19" s="39"/>
      <c r="G19" s="41">
        <f>'Escenario proyecto '!F19</f>
        <v>0</v>
      </c>
      <c r="H19" s="37" t="str">
        <f>IFERROR(((VLOOKUP(E19,'PCI combustibles'!$B$3:$C$5,2,FALSE))),"")</f>
        <v/>
      </c>
      <c r="I19" s="37" t="e">
        <f t="shared" si="0"/>
        <v>#VALUE!</v>
      </c>
      <c r="J19" s="41" t="str">
        <f>IFERROR(((VLOOKUP(E19,'Factor emisión combustibles'!B$3:C$5,2,FALSE)*I19/1000)),"")</f>
        <v/>
      </c>
    </row>
    <row r="20" spans="1:10">
      <c r="A20" s="37">
        <f>'Escenario proyecto '!A20</f>
        <v>0</v>
      </c>
      <c r="B20" s="37">
        <f>'Escenario proyecto '!B20</f>
        <v>0</v>
      </c>
      <c r="C20" s="37">
        <f>'Escenario proyecto '!C20</f>
        <v>0</v>
      </c>
      <c r="D20" s="37">
        <f>'Escenario proyecto '!D20</f>
        <v>0</v>
      </c>
      <c r="E20" s="38"/>
      <c r="F20" s="39"/>
      <c r="G20" s="41">
        <f>'Escenario proyecto '!F20</f>
        <v>0</v>
      </c>
      <c r="H20" s="37" t="str">
        <f>IFERROR(((VLOOKUP(E20,'PCI combustibles'!$B$3:$C$5,2,FALSE))),"")</f>
        <v/>
      </c>
      <c r="I20" s="37" t="e">
        <f t="shared" si="0"/>
        <v>#VALUE!</v>
      </c>
      <c r="J20" s="41" t="str">
        <f>IFERROR(((VLOOKUP(E20,'Factor emisión combustibles'!B$3:C$5,2,FALSE)*I20/1000)),"")</f>
        <v/>
      </c>
    </row>
    <row r="21" spans="1:10">
      <c r="A21" s="37">
        <f>'Escenario proyecto '!A21</f>
        <v>0</v>
      </c>
      <c r="B21" s="37">
        <f>'Escenario proyecto '!B21</f>
        <v>0</v>
      </c>
      <c r="C21" s="37">
        <f>'Escenario proyecto '!C21</f>
        <v>0</v>
      </c>
      <c r="D21" s="37">
        <f>'Escenario proyecto '!D21</f>
        <v>0</v>
      </c>
      <c r="E21" s="38"/>
      <c r="F21" s="39"/>
      <c r="G21" s="41">
        <f>'Escenario proyecto '!F21</f>
        <v>0</v>
      </c>
      <c r="H21" s="37" t="str">
        <f>IFERROR(((VLOOKUP(E21,'PCI combustibles'!$B$3:$C$5,2,FALSE))),"")</f>
        <v/>
      </c>
      <c r="I21" s="37" t="e">
        <f t="shared" si="0"/>
        <v>#VALUE!</v>
      </c>
      <c r="J21" s="41" t="str">
        <f>IFERROR(((VLOOKUP(E21,'Factor emisión combustibles'!B$3:C$5,2,FALSE)*I21/1000)),"")</f>
        <v/>
      </c>
    </row>
    <row r="22" spans="1:10">
      <c r="A22" s="37">
        <f>'Escenario proyecto '!A22</f>
        <v>0</v>
      </c>
      <c r="B22" s="37">
        <f>'Escenario proyecto '!B22</f>
        <v>0</v>
      </c>
      <c r="C22" s="37">
        <f>'Escenario proyecto '!C22</f>
        <v>0</v>
      </c>
      <c r="D22" s="37">
        <f>'Escenario proyecto '!D22</f>
        <v>0</v>
      </c>
      <c r="E22" s="38"/>
      <c r="F22" s="39"/>
      <c r="G22" s="41">
        <f>'Escenario proyecto '!F22</f>
        <v>0</v>
      </c>
      <c r="H22" s="37" t="str">
        <f>IFERROR(((VLOOKUP(E22,'PCI combustibles'!$B$3:$C$5,2,FALSE))),"")</f>
        <v/>
      </c>
      <c r="I22" s="37" t="e">
        <f t="shared" si="0"/>
        <v>#VALUE!</v>
      </c>
      <c r="J22" s="41" t="str">
        <f>IFERROR(((VLOOKUP(E22,'Factor emisión combustibles'!B$3:C$5,2,FALSE)*I22/1000)),"")</f>
        <v/>
      </c>
    </row>
    <row r="23" spans="1:10">
      <c r="A23" s="37">
        <f>'Escenario proyecto '!A23</f>
        <v>0</v>
      </c>
      <c r="B23" s="37">
        <f>'Escenario proyecto '!B23</f>
        <v>0</v>
      </c>
      <c r="C23" s="37">
        <f>'Escenario proyecto '!C23</f>
        <v>0</v>
      </c>
      <c r="D23" s="37">
        <f>'Escenario proyecto '!D23</f>
        <v>0</v>
      </c>
      <c r="E23" s="38"/>
      <c r="F23" s="39"/>
      <c r="G23" s="41">
        <f>'Escenario proyecto '!F23</f>
        <v>0</v>
      </c>
      <c r="H23" s="37" t="str">
        <f>IFERROR(((VLOOKUP(E23,'PCI combustibles'!$B$3:$C$5,2,FALSE))),"")</f>
        <v/>
      </c>
      <c r="I23" s="37" t="e">
        <f t="shared" si="0"/>
        <v>#VALUE!</v>
      </c>
      <c r="J23" s="41" t="str">
        <f>IFERROR(((VLOOKUP(E23,'Factor emisión combustibles'!B$3:C$5,2,FALSE)*I23/1000)),"")</f>
        <v/>
      </c>
    </row>
    <row r="24" spans="1:10">
      <c r="A24" s="37">
        <f>'Escenario proyecto '!A24</f>
        <v>0</v>
      </c>
      <c r="B24" s="37">
        <f>'Escenario proyecto '!B24</f>
        <v>0</v>
      </c>
      <c r="C24" s="37">
        <f>'Escenario proyecto '!C24</f>
        <v>0</v>
      </c>
      <c r="D24" s="37">
        <f>'Escenario proyecto '!D24</f>
        <v>0</v>
      </c>
      <c r="E24" s="38"/>
      <c r="F24" s="39"/>
      <c r="G24" s="41">
        <f>'Escenario proyecto '!F24</f>
        <v>0</v>
      </c>
      <c r="H24" s="37" t="str">
        <f>IFERROR(((VLOOKUP(E24,'PCI combustibles'!$B$3:$C$5,2,FALSE))),"")</f>
        <v/>
      </c>
      <c r="I24" s="37" t="e">
        <f t="shared" si="0"/>
        <v>#VALUE!</v>
      </c>
      <c r="J24" s="41" t="str">
        <f>IFERROR(((VLOOKUP(E24,'Factor emisión combustibles'!B$3:C$5,2,FALSE)*I24/1000)),"")</f>
        <v/>
      </c>
    </row>
    <row r="25" spans="1:10">
      <c r="A25" s="37">
        <f>'Escenario proyecto '!A25</f>
        <v>0</v>
      </c>
      <c r="B25" s="37">
        <f>'Escenario proyecto '!B25</f>
        <v>0</v>
      </c>
      <c r="C25" s="37">
        <f>'Escenario proyecto '!C25</f>
        <v>0</v>
      </c>
      <c r="D25" s="37">
        <f>'Escenario proyecto '!D25</f>
        <v>0</v>
      </c>
      <c r="E25" s="38"/>
      <c r="F25" s="39"/>
      <c r="G25" s="41">
        <f>'Escenario proyecto '!F25</f>
        <v>0</v>
      </c>
      <c r="H25" s="37" t="str">
        <f>IFERROR(((VLOOKUP(E25,'PCI combustibles'!$B$3:$C$5,2,FALSE))),"")</f>
        <v/>
      </c>
      <c r="I25" s="37" t="e">
        <f t="shared" si="0"/>
        <v>#VALUE!</v>
      </c>
      <c r="J25" s="41" t="str">
        <f>IFERROR(((VLOOKUP(E25,'Factor emisión combustibles'!B$3:C$5,2,FALSE)*I25/1000)),"")</f>
        <v/>
      </c>
    </row>
    <row r="26" spans="1:10">
      <c r="A26" s="37">
        <f>'Escenario proyecto '!A26</f>
        <v>0</v>
      </c>
      <c r="B26" s="37">
        <f>'Escenario proyecto '!B26</f>
        <v>0</v>
      </c>
      <c r="C26" s="37">
        <f>'Escenario proyecto '!C26</f>
        <v>0</v>
      </c>
      <c r="D26" s="37">
        <f>'Escenario proyecto '!D26</f>
        <v>0</v>
      </c>
      <c r="E26" s="38"/>
      <c r="F26" s="39"/>
      <c r="G26" s="41">
        <f>'Escenario proyecto '!F26</f>
        <v>0</v>
      </c>
      <c r="H26" s="37" t="str">
        <f>IFERROR(((VLOOKUP(E26,'PCI combustibles'!$B$3:$C$5,2,FALSE))),"")</f>
        <v/>
      </c>
      <c r="I26" s="37" t="e">
        <f t="shared" si="0"/>
        <v>#VALUE!</v>
      </c>
      <c r="J26" s="41" t="str">
        <f>IFERROR(((VLOOKUP(E26,'Factor emisión combustibles'!B$3:C$5,2,FALSE)*I26/1000)),"")</f>
        <v/>
      </c>
    </row>
    <row r="27" spans="1:10">
      <c r="A27" s="37">
        <f>'Escenario proyecto '!A27</f>
        <v>0</v>
      </c>
      <c r="B27" s="37">
        <f>'Escenario proyecto '!B27</f>
        <v>0</v>
      </c>
      <c r="C27" s="37">
        <f>'Escenario proyecto '!C27</f>
        <v>0</v>
      </c>
      <c r="D27" s="37">
        <f>'Escenario proyecto '!D27</f>
        <v>0</v>
      </c>
      <c r="E27" s="38"/>
      <c r="F27" s="39"/>
      <c r="G27" s="41">
        <f>'Escenario proyecto '!F27</f>
        <v>0</v>
      </c>
      <c r="H27" s="37" t="str">
        <f>IFERROR(((VLOOKUP(E27,'PCI combustibles'!$B$3:$C$5,2,FALSE))),"")</f>
        <v/>
      </c>
      <c r="I27" s="37" t="e">
        <f t="shared" si="0"/>
        <v>#VALUE!</v>
      </c>
      <c r="J27" s="41" t="str">
        <f>IFERROR(((VLOOKUP(E27,'Factor emisión combustibles'!B$3:C$5,2,FALSE)*I27/1000)),"")</f>
        <v/>
      </c>
    </row>
    <row r="28" spans="1:10">
      <c r="A28" s="37">
        <f>'Escenario proyecto '!A28</f>
        <v>0</v>
      </c>
      <c r="B28" s="37">
        <f>'Escenario proyecto '!B28</f>
        <v>0</v>
      </c>
      <c r="C28" s="37">
        <f>'Escenario proyecto '!C28</f>
        <v>0</v>
      </c>
      <c r="D28" s="37">
        <f>'Escenario proyecto '!D28</f>
        <v>0</v>
      </c>
      <c r="E28" s="38"/>
      <c r="F28" s="39"/>
      <c r="G28" s="41">
        <f>'Escenario proyecto '!F28</f>
        <v>0</v>
      </c>
      <c r="H28" s="37" t="str">
        <f>IFERROR(((VLOOKUP(E28,'PCI combustibles'!$B$3:$C$5,2,FALSE))),"")</f>
        <v/>
      </c>
      <c r="I28" s="37" t="e">
        <f t="shared" si="0"/>
        <v>#VALUE!</v>
      </c>
      <c r="J28" s="41" t="str">
        <f>IFERROR(((VLOOKUP(E28,'Factor emisión combustibles'!B$3:C$5,2,FALSE)*I28/1000)),"")</f>
        <v/>
      </c>
    </row>
    <row r="29" spans="1:10">
      <c r="A29" s="37">
        <f>'Escenario proyecto '!A29</f>
        <v>0</v>
      </c>
      <c r="B29" s="37">
        <f>'Escenario proyecto '!B29</f>
        <v>0</v>
      </c>
      <c r="C29" s="37">
        <f>'Escenario proyecto '!C29</f>
        <v>0</v>
      </c>
      <c r="D29" s="37">
        <f>'Escenario proyecto '!D29</f>
        <v>0</v>
      </c>
      <c r="E29" s="38"/>
      <c r="F29" s="39"/>
      <c r="G29" s="41">
        <f>'Escenario proyecto '!F29</f>
        <v>0</v>
      </c>
      <c r="H29" s="37" t="str">
        <f>IFERROR(((VLOOKUP(E29,'PCI combustibles'!$B$3:$C$5,2,FALSE))),"")</f>
        <v/>
      </c>
      <c r="I29" s="37" t="e">
        <f t="shared" si="0"/>
        <v>#VALUE!</v>
      </c>
      <c r="J29" s="41" t="str">
        <f>IFERROR(((VLOOKUP(E29,'Factor emisión combustibles'!B$3:C$5,2,FALSE)*I29/1000)),"")</f>
        <v/>
      </c>
    </row>
    <row r="30" spans="1:10">
      <c r="A30" s="37">
        <f>'Escenario proyecto '!A30</f>
        <v>0</v>
      </c>
      <c r="B30" s="37">
        <f>'Escenario proyecto '!B30</f>
        <v>0</v>
      </c>
      <c r="C30" s="37">
        <f>'Escenario proyecto '!C30</f>
        <v>0</v>
      </c>
      <c r="D30" s="37">
        <f>'Escenario proyecto '!D30</f>
        <v>0</v>
      </c>
      <c r="E30" s="38"/>
      <c r="F30" s="39"/>
      <c r="G30" s="41">
        <f>'Escenario proyecto '!F30</f>
        <v>0</v>
      </c>
      <c r="H30" s="37" t="str">
        <f>IFERROR(((VLOOKUP(E30,'PCI combustibles'!$B$3:$C$5,2,FALSE))),"")</f>
        <v/>
      </c>
      <c r="I30" s="37" t="e">
        <f t="shared" si="0"/>
        <v>#VALUE!</v>
      </c>
      <c r="J30" s="41" t="str">
        <f>IFERROR(((VLOOKUP(E30,'Factor emisión combustibles'!B$3:C$5,2,FALSE)*I30/1000)),"")</f>
        <v/>
      </c>
    </row>
    <row r="31" spans="1:10">
      <c r="A31" s="37">
        <f>'Escenario proyecto '!A31</f>
        <v>0</v>
      </c>
      <c r="B31" s="37">
        <f>'Escenario proyecto '!B31</f>
        <v>0</v>
      </c>
      <c r="C31" s="37">
        <f>'Escenario proyecto '!C31</f>
        <v>0</v>
      </c>
      <c r="D31" s="37">
        <f>'Escenario proyecto '!D31</f>
        <v>0</v>
      </c>
      <c r="E31" s="38"/>
      <c r="F31" s="39"/>
      <c r="G31" s="41">
        <f>'Escenario proyecto '!F31</f>
        <v>0</v>
      </c>
      <c r="H31" s="37" t="str">
        <f>IFERROR(((VLOOKUP(E31,'PCI combustibles'!$B$3:$C$5,2,FALSE))),"")</f>
        <v/>
      </c>
      <c r="I31" s="37" t="e">
        <f t="shared" si="0"/>
        <v>#VALUE!</v>
      </c>
      <c r="J31" s="41" t="str">
        <f>IFERROR(((VLOOKUP(E31,'Factor emisión combustibles'!B$3:C$5,2,FALSE)*I31/1000)),"")</f>
        <v/>
      </c>
    </row>
    <row r="32" spans="1:10">
      <c r="A32" s="37">
        <f>'Escenario proyecto '!A32</f>
        <v>0</v>
      </c>
      <c r="B32" s="37">
        <f>'Escenario proyecto '!B32</f>
        <v>0</v>
      </c>
      <c r="C32" s="37">
        <f>'Escenario proyecto '!C32</f>
        <v>0</v>
      </c>
      <c r="D32" s="37">
        <f>'Escenario proyecto '!D32</f>
        <v>0</v>
      </c>
      <c r="E32" s="38"/>
      <c r="F32" s="39"/>
      <c r="G32" s="41">
        <f>'Escenario proyecto '!F32</f>
        <v>0</v>
      </c>
      <c r="H32" s="37" t="str">
        <f>IFERROR(((VLOOKUP(E32,'PCI combustibles'!$B$3:$C$5,2,FALSE))),"")</f>
        <v/>
      </c>
      <c r="I32" s="37" t="e">
        <f t="shared" si="0"/>
        <v>#VALUE!</v>
      </c>
      <c r="J32" s="41" t="str">
        <f>IFERROR(((VLOOKUP(E32,'Factor emisión combustibles'!B$3:C$5,2,FALSE)*I32/1000)),"")</f>
        <v/>
      </c>
    </row>
    <row r="33" spans="1:10">
      <c r="A33" s="37">
        <f>'Escenario proyecto '!A33</f>
        <v>0</v>
      </c>
      <c r="B33" s="37">
        <f>'Escenario proyecto '!B33</f>
        <v>0</v>
      </c>
      <c r="C33" s="37">
        <f>'Escenario proyecto '!C33</f>
        <v>0</v>
      </c>
      <c r="D33" s="37">
        <f>'Escenario proyecto '!D33</f>
        <v>0</v>
      </c>
      <c r="E33" s="38"/>
      <c r="F33" s="39"/>
      <c r="G33" s="41">
        <f>'Escenario proyecto '!F33</f>
        <v>0</v>
      </c>
      <c r="H33" s="37" t="str">
        <f>IFERROR(((VLOOKUP(E33,'PCI combustibles'!$B$3:$C$5,2,FALSE))),"")</f>
        <v/>
      </c>
      <c r="I33" s="37" t="e">
        <f t="shared" si="0"/>
        <v>#VALUE!</v>
      </c>
      <c r="J33" s="41" t="str">
        <f>IFERROR(((VLOOKUP(E33,'Factor emisión combustibles'!B$3:C$5,2,FALSE)*I33/1000)),"")</f>
        <v/>
      </c>
    </row>
    <row r="34" spans="1:10">
      <c r="A34" s="37">
        <f>'Escenario proyecto '!A34</f>
        <v>0</v>
      </c>
      <c r="B34" s="37">
        <f>'Escenario proyecto '!B34</f>
        <v>0</v>
      </c>
      <c r="C34" s="37">
        <f>'Escenario proyecto '!C34</f>
        <v>0</v>
      </c>
      <c r="D34" s="37">
        <f>'Escenario proyecto '!D34</f>
        <v>0</v>
      </c>
      <c r="E34" s="38"/>
      <c r="F34" s="39"/>
      <c r="G34" s="41">
        <f>'Escenario proyecto '!F34</f>
        <v>0</v>
      </c>
      <c r="H34" s="37" t="str">
        <f>IFERROR(((VLOOKUP(E34,'PCI combustibles'!$B$3:$C$5,2,FALSE))),"")</f>
        <v/>
      </c>
      <c r="I34" s="37" t="e">
        <f t="shared" si="0"/>
        <v>#VALUE!</v>
      </c>
      <c r="J34" s="41" t="str">
        <f>IFERROR(((VLOOKUP(E34,'Factor emisión combustibles'!B$3:C$5,2,FALSE)*I34/1000)),"")</f>
        <v/>
      </c>
    </row>
    <row r="35" spans="1:10">
      <c r="A35" s="37">
        <f>'Escenario proyecto '!A35</f>
        <v>0</v>
      </c>
      <c r="B35" s="37">
        <f>'Escenario proyecto '!B35</f>
        <v>0</v>
      </c>
      <c r="C35" s="37">
        <f>'Escenario proyecto '!C35</f>
        <v>0</v>
      </c>
      <c r="D35" s="37">
        <f>'Escenario proyecto '!D35</f>
        <v>0</v>
      </c>
      <c r="E35" s="38"/>
      <c r="F35" s="39"/>
      <c r="G35" s="41">
        <f>'Escenario proyecto '!F35</f>
        <v>0</v>
      </c>
      <c r="H35" s="37" t="str">
        <f>IFERROR(((VLOOKUP(E35,'PCI combustibles'!$B$3:$C$5,2,FALSE))),"")</f>
        <v/>
      </c>
      <c r="I35" s="37" t="e">
        <f t="shared" si="0"/>
        <v>#VALUE!</v>
      </c>
      <c r="J35" s="41" t="str">
        <f>IFERROR(((VLOOKUP(E35,'Factor emisión combustibles'!B$3:C$5,2,FALSE)*I35/1000)),"")</f>
        <v/>
      </c>
    </row>
    <row r="36" spans="1:10">
      <c r="A36" s="37">
        <f>'Escenario proyecto '!A36</f>
        <v>0</v>
      </c>
      <c r="B36" s="37">
        <f>'Escenario proyecto '!B36</f>
        <v>0</v>
      </c>
      <c r="C36" s="37">
        <f>'Escenario proyecto '!C36</f>
        <v>0</v>
      </c>
      <c r="D36" s="37">
        <f>'Escenario proyecto '!D36</f>
        <v>0</v>
      </c>
      <c r="E36" s="38"/>
      <c r="F36" s="39"/>
      <c r="G36" s="41">
        <f>'Escenario proyecto '!F36</f>
        <v>0</v>
      </c>
      <c r="H36" s="37" t="str">
        <f>IFERROR(((VLOOKUP(E36,'PCI combustibles'!$B$3:$C$5,2,FALSE))),"")</f>
        <v/>
      </c>
      <c r="I36" s="37" t="e">
        <f t="shared" si="0"/>
        <v>#VALUE!</v>
      </c>
      <c r="J36" s="41" t="str">
        <f>IFERROR(((VLOOKUP(E36,'Factor emisión combustibles'!B$3:C$5,2,FALSE)*I36/1000)),"")</f>
        <v/>
      </c>
    </row>
    <row r="37" spans="1:10">
      <c r="A37" s="37">
        <f>'Escenario proyecto '!A37</f>
        <v>0</v>
      </c>
      <c r="B37" s="37">
        <f>'Escenario proyecto '!B37</f>
        <v>0</v>
      </c>
      <c r="C37" s="37">
        <f>'Escenario proyecto '!C37</f>
        <v>0</v>
      </c>
      <c r="D37" s="37">
        <f>'Escenario proyecto '!D37</f>
        <v>0</v>
      </c>
      <c r="E37" s="38"/>
      <c r="F37" s="39"/>
      <c r="G37" s="41">
        <f>'Escenario proyecto '!F37</f>
        <v>0</v>
      </c>
      <c r="H37" s="37" t="str">
        <f>IFERROR(((VLOOKUP(E37,'PCI combustibles'!$B$3:$C$5,2,FALSE))),"")</f>
        <v/>
      </c>
      <c r="I37" s="37" t="e">
        <f t="shared" si="0"/>
        <v>#VALUE!</v>
      </c>
      <c r="J37" s="41" t="str">
        <f>IFERROR(((VLOOKUP(E37,'Factor emisión combustibles'!B$3:C$5,2,FALSE)*I37/1000)),"")</f>
        <v/>
      </c>
    </row>
    <row r="38" spans="1:10">
      <c r="A38" s="37">
        <f>'Escenario proyecto '!A38</f>
        <v>0</v>
      </c>
      <c r="B38" s="37">
        <f>'Escenario proyecto '!B38</f>
        <v>0</v>
      </c>
      <c r="C38" s="37">
        <f>'Escenario proyecto '!C38</f>
        <v>0</v>
      </c>
      <c r="D38" s="37">
        <f>'Escenario proyecto '!D38</f>
        <v>0</v>
      </c>
      <c r="E38" s="38"/>
      <c r="F38" s="39"/>
      <c r="G38" s="41">
        <f>'Escenario proyecto '!F38</f>
        <v>0</v>
      </c>
      <c r="H38" s="37" t="str">
        <f>IFERROR(((VLOOKUP(E38,'PCI combustibles'!$B$3:$C$5,2,FALSE))),"")</f>
        <v/>
      </c>
      <c r="I38" s="37" t="e">
        <f t="shared" si="0"/>
        <v>#VALUE!</v>
      </c>
      <c r="J38" s="41" t="str">
        <f>IFERROR(((VLOOKUP(E38,'Factor emisión combustibles'!B$3:C$5,2,FALSE)*I38/1000)),"")</f>
        <v/>
      </c>
    </row>
    <row r="39" spans="1:10">
      <c r="A39" s="37">
        <f>'Escenario proyecto '!A39</f>
        <v>0</v>
      </c>
      <c r="B39" s="37">
        <f>'Escenario proyecto '!B39</f>
        <v>0</v>
      </c>
      <c r="C39" s="37">
        <f>'Escenario proyecto '!C39</f>
        <v>0</v>
      </c>
      <c r="D39" s="37">
        <f>'Escenario proyecto '!D39</f>
        <v>0</v>
      </c>
      <c r="E39" s="38"/>
      <c r="F39" s="39"/>
      <c r="G39" s="41">
        <f>'Escenario proyecto '!F39</f>
        <v>0</v>
      </c>
      <c r="H39" s="37" t="str">
        <f>IFERROR(((VLOOKUP(E39,'PCI combustibles'!$B$3:$C$5,2,FALSE))),"")</f>
        <v/>
      </c>
      <c r="I39" s="37" t="e">
        <f t="shared" si="0"/>
        <v>#VALUE!</v>
      </c>
      <c r="J39" s="41" t="str">
        <f>IFERROR(((VLOOKUP(E39,'Factor emisión combustibles'!B$3:C$5,2,FALSE)*I39/1000)),"")</f>
        <v/>
      </c>
    </row>
    <row r="40" spans="1:10">
      <c r="A40" s="37">
        <f>'Escenario proyecto '!A40</f>
        <v>0</v>
      </c>
      <c r="B40" s="37">
        <f>'Escenario proyecto '!B40</f>
        <v>0</v>
      </c>
      <c r="C40" s="37">
        <f>'Escenario proyecto '!C40</f>
        <v>0</v>
      </c>
      <c r="D40" s="37">
        <f>'Escenario proyecto '!D40</f>
        <v>0</v>
      </c>
      <c r="E40" s="38"/>
      <c r="F40" s="39"/>
      <c r="G40" s="41">
        <f>'Escenario proyecto '!F40</f>
        <v>0</v>
      </c>
      <c r="H40" s="37" t="str">
        <f>IFERROR(((VLOOKUP(E40,'PCI combustibles'!$B$3:$C$5,2,FALSE))),"")</f>
        <v/>
      </c>
      <c r="I40" s="37" t="e">
        <f t="shared" si="0"/>
        <v>#VALUE!</v>
      </c>
      <c r="J40" s="41" t="str">
        <f>IFERROR(((VLOOKUP(E40,'Factor emisión combustibles'!B$3:C$5,2,FALSE)*I40/1000)),"")</f>
        <v/>
      </c>
    </row>
    <row r="41" spans="1:10">
      <c r="A41" s="37">
        <f>'Escenario proyecto '!A41</f>
        <v>0</v>
      </c>
      <c r="B41" s="37">
        <f>'Escenario proyecto '!B41</f>
        <v>0</v>
      </c>
      <c r="C41" s="37">
        <f>'Escenario proyecto '!C41</f>
        <v>0</v>
      </c>
      <c r="D41" s="37">
        <f>'Escenario proyecto '!D41</f>
        <v>0</v>
      </c>
      <c r="E41" s="38"/>
      <c r="F41" s="39"/>
      <c r="G41" s="41">
        <f>'Escenario proyecto '!F41</f>
        <v>0</v>
      </c>
      <c r="H41" s="37" t="str">
        <f>IFERROR(((VLOOKUP(E41,'PCI combustibles'!$B$3:$C$5,2,FALSE))),"")</f>
        <v/>
      </c>
      <c r="I41" s="37" t="e">
        <f t="shared" si="0"/>
        <v>#VALUE!</v>
      </c>
      <c r="J41" s="41" t="str">
        <f>IFERROR(((VLOOKUP(E41,'Factor emisión combustibles'!B$3:C$5,2,FALSE)*I41/1000)),"")</f>
        <v/>
      </c>
    </row>
    <row r="42" spans="1:10">
      <c r="A42" s="37">
        <f>'Escenario proyecto '!A42</f>
        <v>0</v>
      </c>
      <c r="B42" s="37">
        <f>'Escenario proyecto '!B42</f>
        <v>0</v>
      </c>
      <c r="C42" s="37">
        <f>'Escenario proyecto '!C42</f>
        <v>0</v>
      </c>
      <c r="D42" s="37">
        <f>'Escenario proyecto '!D42</f>
        <v>0</v>
      </c>
      <c r="E42" s="38"/>
      <c r="F42" s="39"/>
      <c r="G42" s="41">
        <f>'Escenario proyecto '!F42</f>
        <v>0</v>
      </c>
      <c r="H42" s="37" t="str">
        <f>IFERROR(((VLOOKUP(E42,'PCI combustibles'!$B$3:$C$5,2,FALSE))),"")</f>
        <v/>
      </c>
      <c r="I42" s="37" t="e">
        <f t="shared" si="0"/>
        <v>#VALUE!</v>
      </c>
      <c r="J42" s="41" t="str">
        <f>IFERROR(((VLOOKUP(E42,'Factor emisión combustibles'!B$3:C$5,2,FALSE)*I42/1000)),"")</f>
        <v/>
      </c>
    </row>
    <row r="43" spans="1:10">
      <c r="A43" s="37">
        <f>'Escenario proyecto '!A43</f>
        <v>0</v>
      </c>
      <c r="B43" s="37">
        <f>'Escenario proyecto '!B43</f>
        <v>0</v>
      </c>
      <c r="C43" s="37">
        <f>'Escenario proyecto '!C43</f>
        <v>0</v>
      </c>
      <c r="D43" s="37">
        <f>'Escenario proyecto '!D43</f>
        <v>0</v>
      </c>
      <c r="E43" s="38"/>
      <c r="F43" s="39"/>
      <c r="G43" s="41">
        <f>'Escenario proyecto '!F43</f>
        <v>0</v>
      </c>
      <c r="H43" s="37" t="str">
        <f>IFERROR(((VLOOKUP(E43,'PCI combustibles'!$B$3:$C$5,2,FALSE))),"")</f>
        <v/>
      </c>
      <c r="I43" s="37" t="e">
        <f t="shared" si="0"/>
        <v>#VALUE!</v>
      </c>
      <c r="J43" s="41" t="str">
        <f>IFERROR(((VLOOKUP(E43,'Factor emisión combustibles'!B$3:C$5,2,FALSE)*I43/1000)),"")</f>
        <v/>
      </c>
    </row>
    <row r="44" spans="1:10">
      <c r="A44" s="37">
        <f>'Escenario proyecto '!A44</f>
        <v>0</v>
      </c>
      <c r="B44" s="37">
        <f>'Escenario proyecto '!B44</f>
        <v>0</v>
      </c>
      <c r="C44" s="37">
        <f>'Escenario proyecto '!C44</f>
        <v>0</v>
      </c>
      <c r="D44" s="37">
        <f>'Escenario proyecto '!D44</f>
        <v>0</v>
      </c>
      <c r="E44" s="38"/>
      <c r="F44" s="39"/>
      <c r="G44" s="41">
        <f>'Escenario proyecto '!F44</f>
        <v>0</v>
      </c>
      <c r="H44" s="37" t="str">
        <f>IFERROR(((VLOOKUP(E44,'PCI combustibles'!$B$3:$C$5,2,FALSE))),"")</f>
        <v/>
      </c>
      <c r="I44" s="37" t="e">
        <f t="shared" si="0"/>
        <v>#VALUE!</v>
      </c>
      <c r="J44" s="41" t="str">
        <f>IFERROR(((VLOOKUP(E44,'Factor emisión combustibles'!B$3:C$5,2,FALSE)*I44/1000)),"")</f>
        <v/>
      </c>
    </row>
    <row r="45" spans="1:10">
      <c r="A45" s="37">
        <f>'Escenario proyecto '!A45</f>
        <v>0</v>
      </c>
      <c r="B45" s="37">
        <f>'Escenario proyecto '!B45</f>
        <v>0</v>
      </c>
      <c r="C45" s="37">
        <f>'Escenario proyecto '!C45</f>
        <v>0</v>
      </c>
      <c r="D45" s="37">
        <f>'Escenario proyecto '!D45</f>
        <v>0</v>
      </c>
      <c r="E45" s="38"/>
      <c r="F45" s="39"/>
      <c r="G45" s="41">
        <f>'Escenario proyecto '!F45</f>
        <v>0</v>
      </c>
      <c r="H45" s="37" t="str">
        <f>IFERROR(((VLOOKUP(E45,'PCI combustibles'!$B$3:$C$5,2,FALSE))),"")</f>
        <v/>
      </c>
      <c r="I45" s="37" t="e">
        <f t="shared" si="0"/>
        <v>#VALUE!</v>
      </c>
      <c r="J45" s="41" t="str">
        <f>IFERROR(((VLOOKUP(E45,'Factor emisión combustibles'!B$3:C$5,2,FALSE)*I45/1000)),"")</f>
        <v/>
      </c>
    </row>
    <row r="46" spans="1:10">
      <c r="A46" s="37">
        <f>'Escenario proyecto '!A46</f>
        <v>0</v>
      </c>
      <c r="B46" s="37">
        <f>'Escenario proyecto '!B46</f>
        <v>0</v>
      </c>
      <c r="C46" s="37">
        <f>'Escenario proyecto '!C46</f>
        <v>0</v>
      </c>
      <c r="D46" s="37">
        <f>'Escenario proyecto '!D46</f>
        <v>0</v>
      </c>
      <c r="E46" s="38"/>
      <c r="F46" s="39"/>
      <c r="G46" s="41">
        <f>'Escenario proyecto '!F46</f>
        <v>0</v>
      </c>
      <c r="H46" s="37" t="str">
        <f>IFERROR(((VLOOKUP(E46,'PCI combustibles'!$B$3:$C$5,2,FALSE))),"")</f>
        <v/>
      </c>
      <c r="I46" s="37" t="e">
        <f t="shared" si="0"/>
        <v>#VALUE!</v>
      </c>
      <c r="J46" s="41" t="str">
        <f>IFERROR(((VLOOKUP(E46,'Factor emisión combustibles'!B$3:C$5,2,FALSE)*I46/1000)),"")</f>
        <v/>
      </c>
    </row>
    <row r="47" spans="1:10">
      <c r="A47" s="37">
        <f>'Escenario proyecto '!A47</f>
        <v>0</v>
      </c>
      <c r="B47" s="37">
        <f>'Escenario proyecto '!B47</f>
        <v>0</v>
      </c>
      <c r="C47" s="37">
        <f>'Escenario proyecto '!C47</f>
        <v>0</v>
      </c>
      <c r="D47" s="37">
        <f>'Escenario proyecto '!D47</f>
        <v>0</v>
      </c>
      <c r="E47" s="38"/>
      <c r="F47" s="39"/>
      <c r="G47" s="41">
        <f>'Escenario proyecto '!F47</f>
        <v>0</v>
      </c>
      <c r="H47" s="37" t="str">
        <f>IFERROR(((VLOOKUP(E47,'PCI combustibles'!$B$3:$C$5,2,FALSE))),"")</f>
        <v/>
      </c>
      <c r="I47" s="37" t="e">
        <f t="shared" si="0"/>
        <v>#VALUE!</v>
      </c>
      <c r="J47" s="41" t="str">
        <f>IFERROR(((VLOOKUP(E47,'Factor emisión combustibles'!B$3:C$5,2,FALSE)*I47/1000)),"")</f>
        <v/>
      </c>
    </row>
    <row r="48" spans="1:10">
      <c r="A48" s="37">
        <f>'Escenario proyecto '!A48</f>
        <v>0</v>
      </c>
      <c r="B48" s="37">
        <f>'Escenario proyecto '!B48</f>
        <v>0</v>
      </c>
      <c r="C48" s="37">
        <f>'Escenario proyecto '!C48</f>
        <v>0</v>
      </c>
      <c r="D48" s="37">
        <f>'Escenario proyecto '!D48</f>
        <v>0</v>
      </c>
      <c r="E48" s="38"/>
      <c r="F48" s="39"/>
      <c r="G48" s="41">
        <f>'Escenario proyecto '!F48</f>
        <v>0</v>
      </c>
      <c r="H48" s="37" t="str">
        <f>IFERROR(((VLOOKUP(E48,'PCI combustibles'!$B$3:$C$5,2,FALSE))),"")</f>
        <v/>
      </c>
      <c r="I48" s="37" t="e">
        <f t="shared" si="0"/>
        <v>#VALUE!</v>
      </c>
      <c r="J48" s="41" t="str">
        <f>IFERROR(((VLOOKUP(E48,'Factor emisión combustibles'!B$3:C$5,2,FALSE)*I48/1000)),"")</f>
        <v/>
      </c>
    </row>
    <row r="49" spans="1:10">
      <c r="A49" s="37">
        <f>'Escenario proyecto '!A49</f>
        <v>0</v>
      </c>
      <c r="B49" s="37">
        <f>'Escenario proyecto '!B49</f>
        <v>0</v>
      </c>
      <c r="C49" s="37">
        <f>'Escenario proyecto '!C49</f>
        <v>0</v>
      </c>
      <c r="D49" s="37">
        <f>'Escenario proyecto '!D49</f>
        <v>0</v>
      </c>
      <c r="E49" s="38"/>
      <c r="F49" s="39"/>
      <c r="G49" s="41">
        <f>'Escenario proyecto '!F49</f>
        <v>0</v>
      </c>
      <c r="H49" s="37" t="str">
        <f>IFERROR(((VLOOKUP(E49,'PCI combustibles'!$B$3:$C$5,2,FALSE))),"")</f>
        <v/>
      </c>
      <c r="I49" s="37" t="e">
        <f t="shared" si="0"/>
        <v>#VALUE!</v>
      </c>
      <c r="J49" s="41" t="str">
        <f>IFERROR(((VLOOKUP(E49,'Factor emisión combustibles'!B$3:C$5,2,FALSE)*I49/1000)),"")</f>
        <v/>
      </c>
    </row>
    <row r="50" spans="1:10">
      <c r="A50" s="37">
        <f>'Escenario proyecto '!A50</f>
        <v>0</v>
      </c>
      <c r="B50" s="37">
        <f>'Escenario proyecto '!B50</f>
        <v>0</v>
      </c>
      <c r="C50" s="37">
        <f>'Escenario proyecto '!C50</f>
        <v>0</v>
      </c>
      <c r="D50" s="37">
        <f>'Escenario proyecto '!D50</f>
        <v>0</v>
      </c>
      <c r="E50" s="38"/>
      <c r="F50" s="39"/>
      <c r="G50" s="41">
        <f>'Escenario proyecto '!F50</f>
        <v>0</v>
      </c>
      <c r="H50" s="37" t="str">
        <f>IFERROR(((VLOOKUP(E50,'PCI combustibles'!$B$3:$C$5,2,FALSE))),"")</f>
        <v/>
      </c>
      <c r="I50" s="37" t="e">
        <f t="shared" si="0"/>
        <v>#VALUE!</v>
      </c>
      <c r="J50" s="41" t="str">
        <f>IFERROR(((VLOOKUP(E50,'Factor emisión combustibles'!B$3:C$5,2,FALSE)*I50/1000)),"")</f>
        <v/>
      </c>
    </row>
    <row r="51" spans="1:10" ht="21">
      <c r="A51" s="40"/>
      <c r="B51" s="40"/>
      <c r="C51" s="40"/>
      <c r="D51" s="40"/>
      <c r="E51" s="40"/>
      <c r="F51" s="40"/>
      <c r="G51" s="44" t="s">
        <v>44</v>
      </c>
      <c r="H51" s="42"/>
      <c r="I51" s="42"/>
      <c r="J51" s="43">
        <f>SUM(J6:J50)</f>
        <v>0</v>
      </c>
    </row>
  </sheetData>
  <sheetProtection password="D151" sheet="1" objects="1" scenarios="1"/>
  <protectedRanges>
    <protectedRange sqref="E6:F50" name="Rango2"/>
  </protectedRanges>
  <dataValidations count="1">
    <dataValidation type="list" allowBlank="1" showInputMessage="1" showErrorMessage="1" sqref="E6">
      <formula1>$L$6:$L$8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tabSelected="1" zoomScale="85" zoomScaleNormal="85" workbookViewId="0">
      <selection activeCell="F15" sqref="F15"/>
    </sheetView>
  </sheetViews>
  <sheetFormatPr baseColWidth="10" defaultRowHeight="15"/>
  <cols>
    <col min="1" max="1" width="16" customWidth="1"/>
    <col min="2" max="2" width="41.85546875" customWidth="1"/>
    <col min="3" max="3" width="41.28515625" customWidth="1"/>
    <col min="4" max="4" width="39.28515625" customWidth="1"/>
    <col min="5" max="5" width="22.140625" customWidth="1"/>
    <col min="6" max="6" width="16.5703125" customWidth="1"/>
    <col min="7" max="7" width="16.140625" customWidth="1"/>
    <col min="8" max="8" width="17.85546875" customWidth="1"/>
    <col min="9" max="9" width="19.5703125" customWidth="1"/>
    <col min="10" max="10" width="14.5703125" customWidth="1"/>
    <col min="11" max="11" width="14.85546875" customWidth="1"/>
  </cols>
  <sheetData>
    <row r="1" spans="1:6" ht="18.75">
      <c r="A1" s="33" t="s">
        <v>35</v>
      </c>
    </row>
    <row r="2" spans="1:6">
      <c r="A2" s="34"/>
      <c r="B2" s="9" t="s">
        <v>3</v>
      </c>
    </row>
    <row r="3" spans="1:6">
      <c r="A3" s="35"/>
      <c r="B3" s="9" t="s">
        <v>16</v>
      </c>
    </row>
    <row r="5" spans="1:6" ht="87.75" customHeight="1">
      <c r="A5" s="8" t="s">
        <v>25</v>
      </c>
      <c r="B5" s="8" t="s">
        <v>24</v>
      </c>
      <c r="C5" s="8" t="s">
        <v>29</v>
      </c>
      <c r="D5" s="8" t="s">
        <v>30</v>
      </c>
      <c r="E5" s="8" t="s">
        <v>45</v>
      </c>
      <c r="F5" s="8" t="s">
        <v>37</v>
      </c>
    </row>
    <row r="6" spans="1:6">
      <c r="A6" s="38"/>
      <c r="B6" s="38"/>
      <c r="C6" s="38"/>
      <c r="D6" s="38"/>
      <c r="E6" s="38"/>
      <c r="F6" s="45"/>
    </row>
    <row r="7" spans="1:6">
      <c r="A7" s="38"/>
      <c r="B7" s="38"/>
      <c r="C7" s="38"/>
      <c r="D7" s="38"/>
      <c r="E7" s="38"/>
      <c r="F7" s="45"/>
    </row>
    <row r="8" spans="1:6">
      <c r="A8" s="38"/>
      <c r="B8" s="38"/>
      <c r="C8" s="38"/>
      <c r="D8" s="38"/>
      <c r="E8" s="38"/>
      <c r="F8" s="45"/>
    </row>
    <row r="9" spans="1:6">
      <c r="A9" s="38"/>
      <c r="B9" s="38"/>
      <c r="C9" s="38"/>
      <c r="D9" s="38"/>
      <c r="E9" s="38"/>
      <c r="F9" s="45"/>
    </row>
    <row r="10" spans="1:6">
      <c r="A10" s="38"/>
      <c r="B10" s="38"/>
      <c r="C10" s="38"/>
      <c r="D10" s="38"/>
      <c r="E10" s="38"/>
      <c r="F10" s="45"/>
    </row>
    <row r="11" spans="1:6">
      <c r="A11" s="38"/>
      <c r="B11" s="38"/>
      <c r="C11" s="38"/>
      <c r="D11" s="38"/>
      <c r="E11" s="38"/>
      <c r="F11" s="45"/>
    </row>
    <row r="12" spans="1:6">
      <c r="A12" s="38"/>
      <c r="B12" s="38"/>
      <c r="C12" s="38"/>
      <c r="D12" s="38"/>
      <c r="E12" s="38"/>
      <c r="F12" s="45"/>
    </row>
    <row r="13" spans="1:6">
      <c r="A13" s="38"/>
      <c r="B13" s="38"/>
      <c r="C13" s="38"/>
      <c r="D13" s="38"/>
      <c r="E13" s="38"/>
      <c r="F13" s="45"/>
    </row>
    <row r="14" spans="1:6">
      <c r="A14" s="38"/>
      <c r="B14" s="38"/>
      <c r="C14" s="38"/>
      <c r="D14" s="38"/>
      <c r="E14" s="38"/>
      <c r="F14" s="45"/>
    </row>
    <row r="15" spans="1:6">
      <c r="A15" s="38"/>
      <c r="B15" s="38"/>
      <c r="C15" s="38"/>
      <c r="D15" s="38"/>
      <c r="E15" s="38"/>
      <c r="F15" s="45"/>
    </row>
    <row r="16" spans="1:6">
      <c r="A16" s="38"/>
      <c r="B16" s="38"/>
      <c r="C16" s="38"/>
      <c r="D16" s="38"/>
      <c r="E16" s="38"/>
      <c r="F16" s="45"/>
    </row>
    <row r="17" spans="1:6">
      <c r="A17" s="38"/>
      <c r="B17" s="38"/>
      <c r="C17" s="38"/>
      <c r="D17" s="38"/>
      <c r="E17" s="38"/>
      <c r="F17" s="45"/>
    </row>
    <row r="18" spans="1:6">
      <c r="A18" s="38"/>
      <c r="B18" s="38"/>
      <c r="C18" s="38"/>
      <c r="D18" s="38"/>
      <c r="E18" s="38"/>
      <c r="F18" s="45"/>
    </row>
    <row r="19" spans="1:6">
      <c r="A19" s="38"/>
      <c r="B19" s="38"/>
      <c r="C19" s="38"/>
      <c r="D19" s="38"/>
      <c r="E19" s="38"/>
      <c r="F19" s="45"/>
    </row>
    <row r="20" spans="1:6">
      <c r="A20" s="38"/>
      <c r="B20" s="38"/>
      <c r="C20" s="38"/>
      <c r="D20" s="38"/>
      <c r="E20" s="38"/>
      <c r="F20" s="45"/>
    </row>
    <row r="21" spans="1:6">
      <c r="A21" s="38"/>
      <c r="B21" s="38"/>
      <c r="C21" s="38"/>
      <c r="D21" s="38"/>
      <c r="E21" s="38"/>
      <c r="F21" s="45"/>
    </row>
    <row r="22" spans="1:6">
      <c r="A22" s="38"/>
      <c r="B22" s="38"/>
      <c r="C22" s="38"/>
      <c r="D22" s="38"/>
      <c r="E22" s="38"/>
      <c r="F22" s="45"/>
    </row>
    <row r="23" spans="1:6">
      <c r="A23" s="38"/>
      <c r="B23" s="38"/>
      <c r="C23" s="38"/>
      <c r="D23" s="38"/>
      <c r="E23" s="38"/>
      <c r="F23" s="45"/>
    </row>
    <row r="24" spans="1:6">
      <c r="A24" s="38"/>
      <c r="B24" s="38"/>
      <c r="C24" s="38"/>
      <c r="D24" s="38"/>
      <c r="E24" s="38"/>
      <c r="F24" s="45"/>
    </row>
    <row r="25" spans="1:6">
      <c r="A25" s="38"/>
      <c r="B25" s="38"/>
      <c r="C25" s="38"/>
      <c r="D25" s="38"/>
      <c r="E25" s="38"/>
      <c r="F25" s="45"/>
    </row>
    <row r="26" spans="1:6">
      <c r="A26" s="38"/>
      <c r="B26" s="38"/>
      <c r="C26" s="38"/>
      <c r="D26" s="38"/>
      <c r="E26" s="38"/>
      <c r="F26" s="45"/>
    </row>
    <row r="27" spans="1:6">
      <c r="A27" s="38"/>
      <c r="B27" s="38"/>
      <c r="C27" s="38"/>
      <c r="D27" s="38"/>
      <c r="E27" s="38"/>
      <c r="F27" s="45"/>
    </row>
    <row r="28" spans="1:6">
      <c r="A28" s="38"/>
      <c r="B28" s="38"/>
      <c r="C28" s="38"/>
      <c r="D28" s="38"/>
      <c r="E28" s="38"/>
      <c r="F28" s="45"/>
    </row>
    <row r="29" spans="1:6">
      <c r="A29" s="38"/>
      <c r="B29" s="38"/>
      <c r="C29" s="38"/>
      <c r="D29" s="38"/>
      <c r="E29" s="38"/>
      <c r="F29" s="45"/>
    </row>
    <row r="30" spans="1:6">
      <c r="A30" s="38"/>
      <c r="B30" s="38"/>
      <c r="C30" s="38"/>
      <c r="D30" s="38"/>
      <c r="E30" s="38"/>
      <c r="F30" s="45"/>
    </row>
    <row r="31" spans="1:6">
      <c r="A31" s="38"/>
      <c r="B31" s="38"/>
      <c r="C31" s="38"/>
      <c r="D31" s="38"/>
      <c r="E31" s="38"/>
      <c r="F31" s="45"/>
    </row>
    <row r="32" spans="1:6">
      <c r="A32" s="38"/>
      <c r="B32" s="38"/>
      <c r="C32" s="38"/>
      <c r="D32" s="38"/>
      <c r="E32" s="38"/>
      <c r="F32" s="45"/>
    </row>
    <row r="33" spans="1:6">
      <c r="A33" s="38"/>
      <c r="B33" s="38"/>
      <c r="C33" s="38"/>
      <c r="D33" s="38"/>
      <c r="E33" s="38"/>
      <c r="F33" s="45"/>
    </row>
    <row r="34" spans="1:6">
      <c r="A34" s="38"/>
      <c r="B34" s="38"/>
      <c r="C34" s="38"/>
      <c r="D34" s="38"/>
      <c r="E34" s="38"/>
      <c r="F34" s="45"/>
    </row>
    <row r="35" spans="1:6">
      <c r="A35" s="38"/>
      <c r="B35" s="38"/>
      <c r="C35" s="38"/>
      <c r="D35" s="38"/>
      <c r="E35" s="38"/>
      <c r="F35" s="45"/>
    </row>
    <row r="36" spans="1:6">
      <c r="A36" s="38"/>
      <c r="B36" s="38"/>
      <c r="C36" s="38"/>
      <c r="D36" s="38"/>
      <c r="E36" s="38"/>
      <c r="F36" s="45"/>
    </row>
    <row r="37" spans="1:6">
      <c r="A37" s="38"/>
      <c r="B37" s="38"/>
      <c r="C37" s="38"/>
      <c r="D37" s="38"/>
      <c r="E37" s="38"/>
      <c r="F37" s="45"/>
    </row>
    <row r="38" spans="1:6">
      <c r="A38" s="38"/>
      <c r="B38" s="38"/>
      <c r="C38" s="38"/>
      <c r="D38" s="38"/>
      <c r="E38" s="38"/>
      <c r="F38" s="45"/>
    </row>
    <row r="39" spans="1:6">
      <c r="A39" s="38"/>
      <c r="B39" s="38"/>
      <c r="C39" s="38"/>
      <c r="D39" s="38"/>
      <c r="E39" s="38"/>
      <c r="F39" s="45"/>
    </row>
    <row r="40" spans="1:6">
      <c r="A40" s="38"/>
      <c r="B40" s="38"/>
      <c r="C40" s="38"/>
      <c r="D40" s="38"/>
      <c r="E40" s="38"/>
      <c r="F40" s="45"/>
    </row>
    <row r="41" spans="1:6">
      <c r="A41" s="38"/>
      <c r="B41" s="38"/>
      <c r="C41" s="38"/>
      <c r="D41" s="38"/>
      <c r="E41" s="38"/>
      <c r="F41" s="45"/>
    </row>
    <row r="42" spans="1:6">
      <c r="A42" s="38"/>
      <c r="B42" s="38"/>
      <c r="C42" s="38"/>
      <c r="D42" s="38"/>
      <c r="E42" s="38"/>
      <c r="F42" s="45"/>
    </row>
    <row r="43" spans="1:6">
      <c r="A43" s="38"/>
      <c r="B43" s="38"/>
      <c r="C43" s="38"/>
      <c r="D43" s="38"/>
      <c r="E43" s="38"/>
      <c r="F43" s="45"/>
    </row>
    <row r="44" spans="1:6">
      <c r="A44" s="38"/>
      <c r="B44" s="38"/>
      <c r="C44" s="38"/>
      <c r="D44" s="38"/>
      <c r="E44" s="38"/>
      <c r="F44" s="45"/>
    </row>
    <row r="45" spans="1:6">
      <c r="A45" s="38"/>
      <c r="B45" s="38"/>
      <c r="C45" s="38"/>
      <c r="D45" s="38"/>
      <c r="E45" s="38"/>
      <c r="F45" s="45"/>
    </row>
    <row r="46" spans="1:6">
      <c r="A46" s="38"/>
      <c r="B46" s="38"/>
      <c r="C46" s="38"/>
      <c r="D46" s="38"/>
      <c r="E46" s="38"/>
      <c r="F46" s="45"/>
    </row>
    <row r="47" spans="1:6">
      <c r="A47" s="38"/>
      <c r="B47" s="38"/>
      <c r="C47" s="38"/>
      <c r="D47" s="38"/>
      <c r="E47" s="38"/>
      <c r="F47" s="45"/>
    </row>
    <row r="48" spans="1:6">
      <c r="A48" s="38"/>
      <c r="B48" s="38"/>
      <c r="C48" s="38"/>
      <c r="D48" s="38"/>
      <c r="E48" s="38"/>
      <c r="F48" s="45"/>
    </row>
    <row r="49" spans="1:6">
      <c r="A49" s="38"/>
      <c r="B49" s="38"/>
      <c r="C49" s="38"/>
      <c r="D49" s="38"/>
      <c r="E49" s="38"/>
      <c r="F49" s="45"/>
    </row>
    <row r="50" spans="1:6">
      <c r="A50" s="38"/>
      <c r="B50" s="38"/>
      <c r="C50" s="38"/>
      <c r="D50" s="38"/>
      <c r="E50" s="38"/>
      <c r="F50" s="45"/>
    </row>
  </sheetData>
  <sheetProtection password="D151" sheet="1" objects="1" scenarios="1"/>
  <protectedRanges>
    <protectedRange sqref="A6:F50" name="Rango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E5"/>
  <sheetViews>
    <sheetView showGridLines="0" workbookViewId="0">
      <selection activeCell="C25" sqref="C25"/>
    </sheetView>
  </sheetViews>
  <sheetFormatPr baseColWidth="10" defaultColWidth="11.42578125" defaultRowHeight="15"/>
  <cols>
    <col min="1" max="2" width="20.7109375" style="9" customWidth="1"/>
    <col min="3" max="3" width="20.7109375" style="17" customWidth="1"/>
    <col min="4" max="4" width="42.85546875" style="9" customWidth="1"/>
    <col min="5" max="10" width="20.7109375" customWidth="1"/>
  </cols>
  <sheetData>
    <row r="1" spans="1:5">
      <c r="A1" s="23" t="s">
        <v>19</v>
      </c>
      <c r="E1" s="9"/>
    </row>
    <row r="2" spans="1:5" ht="15.75" thickBot="1">
      <c r="A2" s="23"/>
      <c r="E2" s="9"/>
    </row>
    <row r="3" spans="1:5" ht="20.25">
      <c r="A3" s="47" t="s">
        <v>5</v>
      </c>
      <c r="B3" s="48"/>
      <c r="C3" s="48"/>
      <c r="D3" s="28">
        <f>'Escenario referencia'!J51</f>
        <v>0</v>
      </c>
      <c r="E3" s="9"/>
    </row>
    <row r="4" spans="1:5" ht="20.25">
      <c r="A4" s="20" t="s">
        <v>6</v>
      </c>
      <c r="B4" s="21"/>
      <c r="C4" s="22"/>
      <c r="D4" s="29"/>
    </row>
    <row r="5" spans="1:5" ht="21" thickBot="1">
      <c r="A5" s="24" t="s">
        <v>7</v>
      </c>
      <c r="B5" s="25"/>
      <c r="C5" s="26"/>
      <c r="D5" s="30">
        <f>D3-D4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C10" sqref="C10"/>
    </sheetView>
  </sheetViews>
  <sheetFormatPr baseColWidth="10" defaultRowHeight="15"/>
  <cols>
    <col min="2" max="2" width="20" bestFit="1" customWidth="1"/>
    <col min="3" max="3" width="16.140625" bestFit="1" customWidth="1"/>
  </cols>
  <sheetData>
    <row r="2" spans="2:3">
      <c r="B2" s="31" t="s">
        <v>31</v>
      </c>
      <c r="C2" s="31" t="s">
        <v>32</v>
      </c>
    </row>
    <row r="3" spans="2:3">
      <c r="B3" t="s">
        <v>33</v>
      </c>
      <c r="C3">
        <v>11.08</v>
      </c>
    </row>
    <row r="4" spans="2:3">
      <c r="B4" t="s">
        <v>27</v>
      </c>
      <c r="C4">
        <v>11.8</v>
      </c>
    </row>
    <row r="5" spans="2:3">
      <c r="B5" t="s">
        <v>28</v>
      </c>
      <c r="C5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E9" sqref="E9"/>
    </sheetView>
  </sheetViews>
  <sheetFormatPr baseColWidth="10" defaultRowHeight="15"/>
  <cols>
    <col min="2" max="2" width="16" customWidth="1"/>
    <col min="3" max="3" width="16.140625" bestFit="1" customWidth="1"/>
  </cols>
  <sheetData>
    <row r="2" spans="2:3" ht="62.25" customHeight="1">
      <c r="B2" s="36" t="s">
        <v>31</v>
      </c>
      <c r="C2" s="36" t="s">
        <v>40</v>
      </c>
    </row>
    <row r="3" spans="2:3">
      <c r="B3" t="s">
        <v>38</v>
      </c>
      <c r="C3">
        <v>3.12</v>
      </c>
    </row>
    <row r="4" spans="2:3">
      <c r="B4" t="s">
        <v>27</v>
      </c>
      <c r="C4">
        <v>3.14</v>
      </c>
    </row>
    <row r="5" spans="2:3">
      <c r="B5" t="s">
        <v>28</v>
      </c>
      <c r="C5">
        <v>2.27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Alcance y contenido</vt:lpstr>
      <vt:lpstr>Diagrama de flujo</vt:lpstr>
      <vt:lpstr>Escenario referencia</vt:lpstr>
      <vt:lpstr>Escenario proyecto </vt:lpstr>
      <vt:lpstr>Resumen emisiones</vt:lpstr>
      <vt:lpstr>PCI combustibles</vt:lpstr>
      <vt:lpstr>Factor emisión combustibles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MAGRAMA</cp:lastModifiedBy>
  <dcterms:created xsi:type="dcterms:W3CDTF">2012-06-27T11:48:36Z</dcterms:created>
  <dcterms:modified xsi:type="dcterms:W3CDTF">2017-07-20T10:59:02Z</dcterms:modified>
</cp:coreProperties>
</file>