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Alcance y contenido" sheetId="5" r:id="rId1"/>
    <sheet name="Diagrama de flujo" sheetId="7" r:id="rId2"/>
    <sheet name="Escenario base" sheetId="9" r:id="rId3"/>
    <sheet name="Escenario Proyecto " sheetId="8" r:id="rId4"/>
    <sheet name="Hoja3" sheetId="3" state="hidden" r:id="rId5"/>
    <sheet name="Resumen Emisiones" sheetId="10" r:id="rId6"/>
  </sheets>
  <definedNames>
    <definedName name="Categorias">Hoja3!$A$2:$A$5</definedName>
  </definedNames>
  <calcPr calcId="125725"/>
</workbook>
</file>

<file path=xl/calcChain.xml><?xml version="1.0" encoding="utf-8"?>
<calcChain xmlns="http://schemas.openxmlformats.org/spreadsheetml/2006/main">
  <c r="F26" i="8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D13" i="9"/>
  <c r="C10" i="8" s="1"/>
  <c r="E6" i="9"/>
  <c r="G6" s="1"/>
  <c r="I6" s="1"/>
  <c r="E4" i="10" s="1"/>
  <c r="C6" i="9"/>
  <c r="F13"/>
  <c r="E10" i="8" s="1"/>
  <c r="D10"/>
  <c r="B5" l="1"/>
  <c r="D5" s="1"/>
  <c r="E5" i="10" s="1"/>
  <c r="E6" s="1"/>
  <c r="B10" i="8"/>
  <c r="B13" l="1"/>
</calcChain>
</file>

<file path=xl/sharedStrings.xml><?xml version="1.0" encoding="utf-8"?>
<sst xmlns="http://schemas.openxmlformats.org/spreadsheetml/2006/main" count="72" uniqueCount="56">
  <si>
    <t>Rendimiento del motor</t>
  </si>
  <si>
    <t>Consumo de gasoil (kg)</t>
  </si>
  <si>
    <t>PCI en base húmeda (GJ/t)</t>
  </si>
  <si>
    <t>Energía Primaria (GJ)</t>
  </si>
  <si>
    <t>Emisiones CO2 (t)</t>
  </si>
  <si>
    <t>Factor de emisión de CO2  fósil (kg/GJ)</t>
  </si>
  <si>
    <t>Superficie regada (Ha)</t>
  </si>
  <si>
    <t xml:space="preserve">Alcance </t>
  </si>
  <si>
    <t xml:space="preserve">Instrucciones generales para la cumplimentación: </t>
  </si>
  <si>
    <t xml:space="preserve">Celdas bloqueadas, que no es necesario cumplimentar. </t>
  </si>
  <si>
    <t xml:space="preserve">La información se solicita como media de los tres últimos años a la implantación del proyecto o, en su defecto, del año anterior </t>
  </si>
  <si>
    <t>Pestaña "Diagrama de flujo" : síntesis del proceso, no es necesario cumplimentar información.</t>
  </si>
  <si>
    <t>Pestaña "Resumen emisiones": una vez cumplimentadas el resto de pestañas, esta hoja recoge las emisiones para el escenario base, escenario de proyecto y reducción de emisiones; no es necesario cumplimentar información.</t>
  </si>
  <si>
    <t>Pestaña "Escenario Base": se cumplimentará para obtener las emisiones del escenario base, siguiendo las instrucciones de cumplimetación específicadas encima de la tabla.</t>
  </si>
  <si>
    <t>Pestaña "Escenario Proyecto": se cumplimentará para obtener las emisiones del escenario proyecto, siguiendo las instrucciones de cumplimetación específicadas encima de la tabla.</t>
  </si>
  <si>
    <r>
      <t xml:space="preserve">Esta metodología está diseñada para estimar la reducción de emisiones de CO2 motivada por los </t>
    </r>
    <r>
      <rPr>
        <i/>
        <sz val="10"/>
        <color indexed="8"/>
        <rFont val="Arial"/>
        <family val="2"/>
      </rPr>
      <t>Proyectos Clima</t>
    </r>
    <r>
      <rPr>
        <sz val="10"/>
        <color indexed="8"/>
        <rFont val="Arial"/>
        <family val="2"/>
      </rPr>
      <t>, en proyectos de riego mediante bombeo solar</t>
    </r>
  </si>
  <si>
    <t>Celdas de cálculo automático</t>
  </si>
  <si>
    <t>Celdas obligatorias a cumplimentar para obtener emisiones.</t>
  </si>
  <si>
    <t>Celdas voluntarias a cumplimentar</t>
  </si>
  <si>
    <t>Diagrama de flujo</t>
  </si>
  <si>
    <t>CO2</t>
  </si>
  <si>
    <t>Escenario de Base</t>
  </si>
  <si>
    <t>Caudal Elevado</t>
  </si>
  <si>
    <t>Escenario de Proyecto</t>
  </si>
  <si>
    <t>Horas de riego anuales (h)</t>
  </si>
  <si>
    <t>Rendimiento de la/s bomba</t>
  </si>
  <si>
    <t>Información consumos</t>
  </si>
  <si>
    <t>Información sistema de riego</t>
  </si>
  <si>
    <t>Información sobre los cultivos</t>
  </si>
  <si>
    <t>Tipo de Cultivo</t>
  </si>
  <si>
    <t>Tipo de Sistema de riego</t>
  </si>
  <si>
    <t>Factor de emisión energía solar de CO2  (tCO2/MWh)</t>
  </si>
  <si>
    <t>Concesión Hidrica (l/s)</t>
  </si>
  <si>
    <t>Superficie (ha)</t>
  </si>
  <si>
    <t>Categoría de aprovechamiento</t>
  </si>
  <si>
    <t>Las categorías de los aprovechamientos son cuatro, definidas en el artículo 3 de la orden ARM/1312/2009 en función del caudal máximo autorizado en el título habilitante:</t>
  </si>
  <si>
    <t xml:space="preserve"> - categoría primera: Q &lt; 4 l/s</t>
  </si>
  <si>
    <t xml:space="preserve"> - categoría segunda: 4 l/s ≤ Q &lt; 100 l/s</t>
  </si>
  <si>
    <t xml:space="preserve"> - categoría tercera: 100 l/s ≤ Q &lt; 300 l/s</t>
  </si>
  <si>
    <t xml:space="preserve"> - categoría cuarta: Q ≥ 300 l/s</t>
  </si>
  <si>
    <t xml:space="preserve">(2) Consumo de gasoil (kg/MWh) medio de los tres últimos años anteriores a la implantación del proyecto o, en su defecto, del año anterior </t>
  </si>
  <si>
    <t>Altura Manométrica total (m)</t>
  </si>
  <si>
    <t>Volumen captado (l/año)</t>
  </si>
  <si>
    <t>Volumen captado (%)</t>
  </si>
  <si>
    <t>Dato estimado de reducción de emisiones en un año:</t>
  </si>
  <si>
    <t>Emisiones del escenario base (t CO2-eq)</t>
  </si>
  <si>
    <t>Emisiones del escenario proyecto (t CO2-eq)</t>
  </si>
  <si>
    <t>Reducción de emisiones (t CO2-eq)</t>
  </si>
  <si>
    <t xml:space="preserve">(3) Volumen medio anual de los tres últimos años anteriores a la implantación del proyecto o, en su defecto, del año anterior </t>
  </si>
  <si>
    <r>
      <t xml:space="preserve">Volumen captado </t>
    </r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(l/año)</t>
    </r>
  </si>
  <si>
    <t>La información de este apartado deberá corresponderse con el libro de control (art. 10 de la Orden ARM 1312/2009) que deberán presentar junto con el documento de proyecto y en el informe de seguimiento. La no presentación del libro de control será causa suficiente para la exclusión del proceso</t>
  </si>
  <si>
    <t>Potencia media empleada en el riego (kw)</t>
  </si>
  <si>
    <t>Consumo medio de gasoil 
(kg/MWh)</t>
  </si>
  <si>
    <r>
      <t xml:space="preserve">Consumo medio de gasoil </t>
    </r>
    <r>
      <rPr>
        <b/>
        <vertAlign val="superscript"/>
        <sz val="11"/>
        <color theme="1"/>
        <rFont val="Calibri"/>
        <family val="2"/>
        <scheme val="minor"/>
      </rPr>
      <t xml:space="preserve">(2) 
</t>
    </r>
    <r>
      <rPr>
        <b/>
        <sz val="11"/>
        <color theme="1"/>
        <rFont val="Calibri"/>
        <family val="2"/>
        <scheme val="minor"/>
      </rPr>
      <t>(kg/MWh)</t>
    </r>
  </si>
  <si>
    <r>
      <t xml:space="preserve">Energía anual consumida </t>
    </r>
    <r>
      <rPr>
        <b/>
        <vertAlign val="superscript"/>
        <sz val="11"/>
        <color theme="1"/>
        <rFont val="Calibri"/>
        <family val="2"/>
        <scheme val="minor"/>
      </rPr>
      <t xml:space="preserve">(1) </t>
    </r>
    <r>
      <rPr>
        <b/>
        <sz val="11"/>
        <color theme="1"/>
        <rFont val="Calibri"/>
        <family val="2"/>
        <scheme val="minor"/>
      </rPr>
      <t xml:space="preserve"> (MWh)</t>
    </r>
  </si>
  <si>
    <t xml:space="preserve">(1) Energía anual consumida (MWh) media de los tres últimos años anteriores a la implantación del proyecto o, en su defecto, del año anterior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</si>
</sst>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_P_t_s_-;\-* #,##0.00\ _P_t_s_-;_-* &quot;-&quot;??\ _P_t_s_-;_-@_-"/>
    <numFmt numFmtId="166" formatCode="#,##0.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10"/>
      <color rgb="FFFF0000"/>
      <name val="Arial"/>
      <family val="2"/>
    </font>
    <font>
      <sz val="11"/>
      <color indexed="4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b/>
      <sz val="16"/>
      <color indexed="18"/>
      <name val="Arial"/>
      <family val="2"/>
    </font>
    <font>
      <sz val="16"/>
      <color indexed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22"/>
      <color indexed="18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9" fontId="25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3" fillId="5" borderId="1" xfId="0" applyFont="1" applyFill="1" applyBorder="1"/>
    <xf numFmtId="0" fontId="3" fillId="0" borderId="1" xfId="0" applyFont="1" applyBorder="1"/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/>
    <xf numFmtId="0" fontId="3" fillId="3" borderId="1" xfId="0" applyFont="1" applyFill="1" applyBorder="1"/>
    <xf numFmtId="0" fontId="3" fillId="6" borderId="1" xfId="0" applyFont="1" applyFill="1" applyBorder="1"/>
    <xf numFmtId="0" fontId="9" fillId="0" borderId="0" xfId="0" applyFont="1"/>
    <xf numFmtId="0" fontId="10" fillId="0" borderId="0" xfId="0" applyFont="1" applyFill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3" borderId="1" xfId="0" applyFill="1" applyBorder="1"/>
    <xf numFmtId="3" fontId="0" fillId="6" borderId="1" xfId="0" applyNumberFormat="1" applyFill="1" applyBorder="1" applyAlignment="1">
      <alignment horizontal="center" vertical="center"/>
    </xf>
    <xf numFmtId="0" fontId="13" fillId="0" borderId="0" xfId="0" applyFont="1"/>
    <xf numFmtId="0" fontId="0" fillId="2" borderId="1" xfId="0" applyFill="1" applyBorder="1"/>
    <xf numFmtId="0" fontId="0" fillId="0" borderId="0" xfId="0" applyAlignment="1">
      <alignment horizontal="center" wrapText="1"/>
    </xf>
    <xf numFmtId="0" fontId="0" fillId="0" borderId="0" xfId="0" applyFill="1" applyBorder="1"/>
    <xf numFmtId="0" fontId="0" fillId="6" borderId="1" xfId="0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/>
    <xf numFmtId="9" fontId="0" fillId="2" borderId="1" xfId="0" applyNumberFormat="1" applyFill="1" applyBorder="1" applyAlignment="1">
      <alignment horizontal="center" vertical="center"/>
    </xf>
    <xf numFmtId="0" fontId="0" fillId="8" borderId="1" xfId="0" applyFill="1" applyBorder="1"/>
    <xf numFmtId="9" fontId="0" fillId="8" borderId="1" xfId="3" applyFont="1" applyFill="1" applyBorder="1"/>
    <xf numFmtId="166" fontId="0" fillId="6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9" fillId="7" borderId="10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left" vertical="center"/>
    </xf>
    <xf numFmtId="0" fontId="19" fillId="7" borderId="12" xfId="0" applyFont="1" applyFill="1" applyBorder="1" applyAlignment="1">
      <alignment horizontal="left" vertical="center"/>
    </xf>
    <xf numFmtId="1" fontId="18" fillId="0" borderId="4" xfId="0" applyNumberFormat="1" applyFont="1" applyBorder="1"/>
    <xf numFmtId="1" fontId="18" fillId="0" borderId="5" xfId="0" applyNumberFormat="1" applyFont="1" applyBorder="1"/>
    <xf numFmtId="1" fontId="20" fillId="7" borderId="6" xfId="0" applyNumberFormat="1" applyFont="1" applyFill="1" applyBorder="1"/>
  </cellXfs>
  <cellStyles count="4">
    <cellStyle name="Millares 2" xfId="1"/>
    <cellStyle name="Normal" xfId="0" builtinId="0"/>
    <cellStyle name="Normal 2" xfId="2"/>
    <cellStyle name="Porcentual" xfId="3" builtinId="5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483178</xdr:colOff>
      <xdr:row>11</xdr:row>
      <xdr:rowOff>57150</xdr:rowOff>
    </xdr:from>
    <xdr:to>
      <xdr:col>4</xdr:col>
      <xdr:colOff>635578</xdr:colOff>
      <xdr:row>13</xdr:row>
      <xdr:rowOff>171450</xdr:rowOff>
    </xdr:to>
    <xdr:sp macro="" textlink="">
      <xdr:nvSpPr>
        <xdr:cNvPr id="2" name="1 Flecha a la derecha con muesca"/>
        <xdr:cNvSpPr/>
      </xdr:nvSpPr>
      <xdr:spPr>
        <a:xfrm>
          <a:off x="2550103" y="2152650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7</xdr:col>
      <xdr:colOff>284389</xdr:colOff>
      <xdr:row>10</xdr:row>
      <xdr:rowOff>175531</xdr:rowOff>
    </xdr:from>
    <xdr:to>
      <xdr:col>10</xdr:col>
      <xdr:colOff>227239</xdr:colOff>
      <xdr:row>13</xdr:row>
      <xdr:rowOff>156481</xdr:rowOff>
    </xdr:to>
    <xdr:sp macro="" textlink="">
      <xdr:nvSpPr>
        <xdr:cNvPr id="3" name="2 Flecha a la derecha con muesca"/>
        <xdr:cNvSpPr/>
      </xdr:nvSpPr>
      <xdr:spPr>
        <a:xfrm>
          <a:off x="6161314" y="2080531"/>
          <a:ext cx="2228850" cy="55245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6</xdr:col>
      <xdr:colOff>479714</xdr:colOff>
      <xdr:row>1</xdr:row>
      <xdr:rowOff>52821</xdr:rowOff>
    </xdr:from>
    <xdr:to>
      <xdr:col>7</xdr:col>
      <xdr:colOff>3464</xdr:colOff>
      <xdr:row>8</xdr:row>
      <xdr:rowOff>62346</xdr:rowOff>
    </xdr:to>
    <xdr:cxnSp macro="">
      <xdr:nvCxnSpPr>
        <xdr:cNvPr id="5" name="4 Conector curvado"/>
        <xdr:cNvCxnSpPr/>
      </xdr:nvCxnSpPr>
      <xdr:spPr>
        <a:xfrm rot="5400000" flipH="1" flipV="1">
          <a:off x="5066001" y="771959"/>
          <a:ext cx="1343025" cy="285750"/>
        </a:xfrm>
        <a:prstGeom prst="curved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698788</xdr:colOff>
      <xdr:row>8</xdr:row>
      <xdr:rowOff>90055</xdr:rowOff>
    </xdr:from>
    <xdr:to>
      <xdr:col>7</xdr:col>
      <xdr:colOff>231197</xdr:colOff>
      <xdr:row>16</xdr:row>
      <xdr:rowOff>79663</xdr:rowOff>
    </xdr:to>
    <xdr:sp macro="" textlink="">
      <xdr:nvSpPr>
        <xdr:cNvPr id="7" name="6 Rectángulo"/>
        <xdr:cNvSpPr/>
      </xdr:nvSpPr>
      <xdr:spPr>
        <a:xfrm>
          <a:off x="4289713" y="1614055"/>
          <a:ext cx="1818409" cy="151360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Bomba para Riego</a:t>
          </a:r>
        </a:p>
      </xdr:txBody>
    </xdr:sp>
    <xdr:clientData/>
  </xdr:twoCellAnchor>
  <xdr:twoCellAnchor>
    <xdr:from>
      <xdr:col>0</xdr:col>
      <xdr:colOff>493568</xdr:colOff>
      <xdr:row>7</xdr:row>
      <xdr:rowOff>97848</xdr:rowOff>
    </xdr:from>
    <xdr:to>
      <xdr:col>2</xdr:col>
      <xdr:colOff>320386</xdr:colOff>
      <xdr:row>17</xdr:row>
      <xdr:rowOff>122093</xdr:rowOff>
    </xdr:to>
    <xdr:sp macro="" textlink="">
      <xdr:nvSpPr>
        <xdr:cNvPr id="8" name="7 Rectángulo"/>
        <xdr:cNvSpPr/>
      </xdr:nvSpPr>
      <xdr:spPr>
        <a:xfrm>
          <a:off x="493568" y="1431348"/>
          <a:ext cx="1893743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400"/>
            <a:t>Energía consumida a partir de</a:t>
          </a:r>
          <a:r>
            <a:rPr lang="es-ES" sz="1400" baseline="0"/>
            <a:t> </a:t>
          </a:r>
          <a:r>
            <a:rPr lang="es-ES" sz="1400"/>
            <a:t>combustible</a:t>
          </a:r>
        </a:p>
      </xdr:txBody>
    </xdr:sp>
    <xdr:clientData/>
  </xdr:twoCellAnchor>
  <xdr:twoCellAnchor>
    <xdr:from>
      <xdr:col>10</xdr:col>
      <xdr:colOff>319520</xdr:colOff>
      <xdr:row>7</xdr:row>
      <xdr:rowOff>29440</xdr:rowOff>
    </xdr:from>
    <xdr:to>
      <xdr:col>13</xdr:col>
      <xdr:colOff>596611</xdr:colOff>
      <xdr:row>17</xdr:row>
      <xdr:rowOff>105640</xdr:rowOff>
    </xdr:to>
    <xdr:sp macro="" textlink="">
      <xdr:nvSpPr>
        <xdr:cNvPr id="9" name="8 Rectángulo"/>
        <xdr:cNvSpPr/>
      </xdr:nvSpPr>
      <xdr:spPr>
        <a:xfrm>
          <a:off x="8482445" y="1362940"/>
          <a:ext cx="2563091" cy="19812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800"/>
            <a:t>Hectareas</a:t>
          </a:r>
          <a:r>
            <a:rPr lang="es-ES" sz="1800" baseline="0"/>
            <a:t> cultivadas</a:t>
          </a:r>
        </a:p>
        <a:p>
          <a:pPr algn="ctr"/>
          <a:r>
            <a:rPr lang="es-ES" sz="1800" baseline="0"/>
            <a:t>regadas</a:t>
          </a:r>
          <a:r>
            <a:rPr lang="es-ES" sz="1800"/>
            <a:t> </a:t>
          </a:r>
        </a:p>
      </xdr:txBody>
    </xdr:sp>
    <xdr:clientData/>
  </xdr:twoCellAnchor>
  <xdr:twoCellAnchor>
    <xdr:from>
      <xdr:col>4</xdr:col>
      <xdr:colOff>676275</xdr:colOff>
      <xdr:row>26</xdr:row>
      <xdr:rowOff>47625</xdr:rowOff>
    </xdr:from>
    <xdr:to>
      <xdr:col>7</xdr:col>
      <xdr:colOff>208684</xdr:colOff>
      <xdr:row>33</xdr:row>
      <xdr:rowOff>75333</xdr:rowOff>
    </xdr:to>
    <xdr:sp macro="" textlink="">
      <xdr:nvSpPr>
        <xdr:cNvPr id="10" name="9 Rectángulo"/>
        <xdr:cNvSpPr/>
      </xdr:nvSpPr>
      <xdr:spPr>
        <a:xfrm>
          <a:off x="4267200" y="5000625"/>
          <a:ext cx="1818409" cy="1513608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2400"/>
            <a:t>Bomba solar de Riego</a:t>
          </a:r>
        </a:p>
      </xdr:txBody>
    </xdr:sp>
    <xdr:clientData/>
  </xdr:twoCellAnchor>
  <xdr:twoCellAnchor>
    <xdr:from>
      <xdr:col>7</xdr:col>
      <xdr:colOff>323850</xdr:colOff>
      <xdr:row>28</xdr:row>
      <xdr:rowOff>107991</xdr:rowOff>
    </xdr:from>
    <xdr:to>
      <xdr:col>10</xdr:col>
      <xdr:colOff>266700</xdr:colOff>
      <xdr:row>30</xdr:row>
      <xdr:rowOff>127041</xdr:rowOff>
    </xdr:to>
    <xdr:sp macro="" textlink="">
      <xdr:nvSpPr>
        <xdr:cNvPr id="11" name="10 Flecha a la derecha con muesca"/>
        <xdr:cNvSpPr/>
      </xdr:nvSpPr>
      <xdr:spPr>
        <a:xfrm>
          <a:off x="6200775" y="5441991"/>
          <a:ext cx="2228850" cy="55245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10</xdr:col>
      <xdr:colOff>311356</xdr:colOff>
      <xdr:row>24</xdr:row>
      <xdr:rowOff>152400</xdr:rowOff>
    </xdr:from>
    <xdr:to>
      <xdr:col>13</xdr:col>
      <xdr:colOff>588447</xdr:colOff>
      <xdr:row>34</xdr:row>
      <xdr:rowOff>76200</xdr:rowOff>
    </xdr:to>
    <xdr:sp macro="" textlink="">
      <xdr:nvSpPr>
        <xdr:cNvPr id="12" name="11 Rectángulo"/>
        <xdr:cNvSpPr/>
      </xdr:nvSpPr>
      <xdr:spPr>
        <a:xfrm>
          <a:off x="8474281" y="4724400"/>
          <a:ext cx="2563091" cy="19812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800"/>
            <a:t>Hectareas</a:t>
          </a:r>
          <a:r>
            <a:rPr lang="es-ES" sz="1800" baseline="0"/>
            <a:t> cultivadas</a:t>
          </a:r>
        </a:p>
        <a:p>
          <a:pPr algn="ctr"/>
          <a:r>
            <a:rPr lang="es-ES" sz="1800" baseline="0"/>
            <a:t>regadas</a:t>
          </a:r>
          <a:r>
            <a:rPr lang="es-ES" sz="1800"/>
            <a:t> </a:t>
          </a:r>
        </a:p>
      </xdr:txBody>
    </xdr:sp>
    <xdr:clientData/>
  </xdr:twoCellAnchor>
  <xdr:twoCellAnchor>
    <xdr:from>
      <xdr:col>0</xdr:col>
      <xdr:colOff>504825</xdr:colOff>
      <xdr:row>24</xdr:row>
      <xdr:rowOff>152400</xdr:rowOff>
    </xdr:from>
    <xdr:to>
      <xdr:col>2</xdr:col>
      <xdr:colOff>331643</xdr:colOff>
      <xdr:row>34</xdr:row>
      <xdr:rowOff>24245</xdr:rowOff>
    </xdr:to>
    <xdr:sp macro="" textlink="">
      <xdr:nvSpPr>
        <xdr:cNvPr id="13" name="12 Rectángulo"/>
        <xdr:cNvSpPr/>
      </xdr:nvSpPr>
      <xdr:spPr>
        <a:xfrm>
          <a:off x="504825" y="4724400"/>
          <a:ext cx="1893743" cy="192924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/>
            <a:t>Energía consumida a partir de electricidad generada</a:t>
          </a:r>
          <a:r>
            <a:rPr lang="es-ES" sz="1400" baseline="0"/>
            <a:t> desde fuente renovable (solar)</a:t>
          </a:r>
          <a:endParaRPr lang="es-ES" sz="1400"/>
        </a:p>
      </xdr:txBody>
    </xdr:sp>
    <xdr:clientData/>
  </xdr:twoCellAnchor>
  <xdr:twoCellAnchor>
    <xdr:from>
      <xdr:col>2</xdr:col>
      <xdr:colOff>492703</xdr:colOff>
      <xdr:row>28</xdr:row>
      <xdr:rowOff>123825</xdr:rowOff>
    </xdr:from>
    <xdr:to>
      <xdr:col>4</xdr:col>
      <xdr:colOff>645103</xdr:colOff>
      <xdr:row>30</xdr:row>
      <xdr:rowOff>85725</xdr:rowOff>
    </xdr:to>
    <xdr:sp macro="" textlink="">
      <xdr:nvSpPr>
        <xdr:cNvPr id="14" name="13 Flecha a la derecha con muesca"/>
        <xdr:cNvSpPr/>
      </xdr:nvSpPr>
      <xdr:spPr>
        <a:xfrm>
          <a:off x="2559628" y="5457825"/>
          <a:ext cx="1676400" cy="4953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3"/>
  <sheetViews>
    <sheetView tabSelected="1" workbookViewId="0"/>
  </sheetViews>
  <sheetFormatPr baseColWidth="10" defaultRowHeight="15"/>
  <cols>
    <col min="2" max="14" width="11.42578125" style="8"/>
    <col min="15" max="15" width="51.85546875" style="8" customWidth="1"/>
    <col min="271" max="271" width="51.85546875" customWidth="1"/>
    <col min="527" max="527" width="51.85546875" customWidth="1"/>
    <col min="783" max="783" width="51.85546875" customWidth="1"/>
    <col min="1039" max="1039" width="51.85546875" customWidth="1"/>
    <col min="1295" max="1295" width="51.85546875" customWidth="1"/>
    <col min="1551" max="1551" width="51.85546875" customWidth="1"/>
    <col min="1807" max="1807" width="51.85546875" customWidth="1"/>
    <col min="2063" max="2063" width="51.85546875" customWidth="1"/>
    <col min="2319" max="2319" width="51.85546875" customWidth="1"/>
    <col min="2575" max="2575" width="51.85546875" customWidth="1"/>
    <col min="2831" max="2831" width="51.85546875" customWidth="1"/>
    <col min="3087" max="3087" width="51.85546875" customWidth="1"/>
    <col min="3343" max="3343" width="51.85546875" customWidth="1"/>
    <col min="3599" max="3599" width="51.85546875" customWidth="1"/>
    <col min="3855" max="3855" width="51.85546875" customWidth="1"/>
    <col min="4111" max="4111" width="51.85546875" customWidth="1"/>
    <col min="4367" max="4367" width="51.85546875" customWidth="1"/>
    <col min="4623" max="4623" width="51.85546875" customWidth="1"/>
    <col min="4879" max="4879" width="51.85546875" customWidth="1"/>
    <col min="5135" max="5135" width="51.85546875" customWidth="1"/>
    <col min="5391" max="5391" width="51.85546875" customWidth="1"/>
    <col min="5647" max="5647" width="51.85546875" customWidth="1"/>
    <col min="5903" max="5903" width="51.85546875" customWidth="1"/>
    <col min="6159" max="6159" width="51.85546875" customWidth="1"/>
    <col min="6415" max="6415" width="51.85546875" customWidth="1"/>
    <col min="6671" max="6671" width="51.85546875" customWidth="1"/>
    <col min="6927" max="6927" width="51.85546875" customWidth="1"/>
    <col min="7183" max="7183" width="51.85546875" customWidth="1"/>
    <col min="7439" max="7439" width="51.85546875" customWidth="1"/>
    <col min="7695" max="7695" width="51.85546875" customWidth="1"/>
    <col min="7951" max="7951" width="51.85546875" customWidth="1"/>
    <col min="8207" max="8207" width="51.85546875" customWidth="1"/>
    <col min="8463" max="8463" width="51.85546875" customWidth="1"/>
    <col min="8719" max="8719" width="51.85546875" customWidth="1"/>
    <col min="8975" max="8975" width="51.85546875" customWidth="1"/>
    <col min="9231" max="9231" width="51.85546875" customWidth="1"/>
    <col min="9487" max="9487" width="51.85546875" customWidth="1"/>
    <col min="9743" max="9743" width="51.85546875" customWidth="1"/>
    <col min="9999" max="9999" width="51.85546875" customWidth="1"/>
    <col min="10255" max="10255" width="51.85546875" customWidth="1"/>
    <col min="10511" max="10511" width="51.85546875" customWidth="1"/>
    <col min="10767" max="10767" width="51.85546875" customWidth="1"/>
    <col min="11023" max="11023" width="51.85546875" customWidth="1"/>
    <col min="11279" max="11279" width="51.85546875" customWidth="1"/>
    <col min="11535" max="11535" width="51.85546875" customWidth="1"/>
    <col min="11791" max="11791" width="51.85546875" customWidth="1"/>
    <col min="12047" max="12047" width="51.85546875" customWidth="1"/>
    <col min="12303" max="12303" width="51.85546875" customWidth="1"/>
    <col min="12559" max="12559" width="51.85546875" customWidth="1"/>
    <col min="12815" max="12815" width="51.85546875" customWidth="1"/>
    <col min="13071" max="13071" width="51.85546875" customWidth="1"/>
    <col min="13327" max="13327" width="51.85546875" customWidth="1"/>
    <col min="13583" max="13583" width="51.85546875" customWidth="1"/>
    <col min="13839" max="13839" width="51.85546875" customWidth="1"/>
    <col min="14095" max="14095" width="51.85546875" customWidth="1"/>
    <col min="14351" max="14351" width="51.85546875" customWidth="1"/>
    <col min="14607" max="14607" width="51.85546875" customWidth="1"/>
    <col min="14863" max="14863" width="51.85546875" customWidth="1"/>
    <col min="15119" max="15119" width="51.85546875" customWidth="1"/>
    <col min="15375" max="15375" width="51.85546875" customWidth="1"/>
    <col min="15631" max="15631" width="51.85546875" customWidth="1"/>
    <col min="15887" max="15887" width="51.85546875" customWidth="1"/>
    <col min="16143" max="16143" width="51.85546875" customWidth="1"/>
  </cols>
  <sheetData>
    <row r="3" spans="1:15">
      <c r="B3" s="50" t="s">
        <v>7</v>
      </c>
      <c r="C3" s="50"/>
      <c r="D3" s="50"/>
    </row>
    <row r="4" spans="1: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>
      <c r="B5" s="9" t="s">
        <v>15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B7" s="10" t="s">
        <v>8</v>
      </c>
      <c r="C7" s="10"/>
      <c r="D7" s="10"/>
    </row>
    <row r="8" spans="1:15">
      <c r="B8" s="10"/>
      <c r="C8" s="10"/>
      <c r="D8" s="10"/>
    </row>
    <row r="9" spans="1:15">
      <c r="C9" s="11"/>
      <c r="D9" s="8" t="s">
        <v>17</v>
      </c>
    </row>
    <row r="10" spans="1:15">
      <c r="C10" s="19"/>
      <c r="D10" s="8" t="s">
        <v>16</v>
      </c>
    </row>
    <row r="11" spans="1:15">
      <c r="C11" s="18"/>
      <c r="D11" s="8" t="s">
        <v>18</v>
      </c>
    </row>
    <row r="12" spans="1:15" s="13" customFormat="1">
      <c r="B12" s="14"/>
      <c r="C12" s="12"/>
      <c r="D12" s="8" t="s">
        <v>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s="16" customFormat="1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>
      <c r="C14" s="17" t="s">
        <v>10</v>
      </c>
    </row>
    <row r="15" spans="1:15">
      <c r="C15" s="8" t="s">
        <v>11</v>
      </c>
    </row>
    <row r="16" spans="1:15">
      <c r="C16" s="8" t="s">
        <v>12</v>
      </c>
    </row>
    <row r="17" spans="1:17">
      <c r="C17" s="8" t="s">
        <v>13</v>
      </c>
    </row>
    <row r="18" spans="1:17" s="8" customFormat="1">
      <c r="A18"/>
      <c r="C18" s="8" t="s">
        <v>14</v>
      </c>
    </row>
    <row r="21" spans="1:17" s="8" customFormat="1" ht="16.5" customHeight="1">
      <c r="A21"/>
      <c r="C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3"/>
    </row>
    <row r="22" spans="1:17">
      <c r="C22" s="14"/>
      <c r="D22" s="2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/>
    </row>
    <row r="23" spans="1:17">
      <c r="D23" s="22"/>
      <c r="P23" s="8"/>
    </row>
  </sheetData>
  <protectedRanges>
    <protectedRange sqref="C9" name="Rango1"/>
  </protectedRanges>
  <mergeCells count="1">
    <mergeCell ref="B3:D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30"/>
  <sheetViews>
    <sheetView showGridLines="0" zoomScaleNormal="100" workbookViewId="0"/>
  </sheetViews>
  <sheetFormatPr baseColWidth="10" defaultColWidth="11.42578125" defaultRowHeight="15"/>
  <cols>
    <col min="2" max="2" width="19.5703125" customWidth="1"/>
    <col min="258" max="258" width="19.5703125" customWidth="1"/>
    <col min="514" max="514" width="19.5703125" customWidth="1"/>
    <col min="770" max="770" width="19.5703125" customWidth="1"/>
    <col min="1026" max="1026" width="19.5703125" customWidth="1"/>
    <col min="1282" max="1282" width="19.5703125" customWidth="1"/>
    <col min="1538" max="1538" width="19.5703125" customWidth="1"/>
    <col min="1794" max="1794" width="19.5703125" customWidth="1"/>
    <col min="2050" max="2050" width="19.5703125" customWidth="1"/>
    <col min="2306" max="2306" width="19.5703125" customWidth="1"/>
    <col min="2562" max="2562" width="19.5703125" customWidth="1"/>
    <col min="2818" max="2818" width="19.5703125" customWidth="1"/>
    <col min="3074" max="3074" width="19.5703125" customWidth="1"/>
    <col min="3330" max="3330" width="19.5703125" customWidth="1"/>
    <col min="3586" max="3586" width="19.5703125" customWidth="1"/>
    <col min="3842" max="3842" width="19.5703125" customWidth="1"/>
    <col min="4098" max="4098" width="19.5703125" customWidth="1"/>
    <col min="4354" max="4354" width="19.5703125" customWidth="1"/>
    <col min="4610" max="4610" width="19.5703125" customWidth="1"/>
    <col min="4866" max="4866" width="19.5703125" customWidth="1"/>
    <col min="5122" max="5122" width="19.5703125" customWidth="1"/>
    <col min="5378" max="5378" width="19.5703125" customWidth="1"/>
    <col min="5634" max="5634" width="19.5703125" customWidth="1"/>
    <col min="5890" max="5890" width="19.5703125" customWidth="1"/>
    <col min="6146" max="6146" width="19.5703125" customWidth="1"/>
    <col min="6402" max="6402" width="19.5703125" customWidth="1"/>
    <col min="6658" max="6658" width="19.5703125" customWidth="1"/>
    <col min="6914" max="6914" width="19.5703125" customWidth="1"/>
    <col min="7170" max="7170" width="19.5703125" customWidth="1"/>
    <col min="7426" max="7426" width="19.5703125" customWidth="1"/>
    <col min="7682" max="7682" width="19.5703125" customWidth="1"/>
    <col min="7938" max="7938" width="19.5703125" customWidth="1"/>
    <col min="8194" max="8194" width="19.5703125" customWidth="1"/>
    <col min="8450" max="8450" width="19.5703125" customWidth="1"/>
    <col min="8706" max="8706" width="19.5703125" customWidth="1"/>
    <col min="8962" max="8962" width="19.5703125" customWidth="1"/>
    <col min="9218" max="9218" width="19.5703125" customWidth="1"/>
    <col min="9474" max="9474" width="19.5703125" customWidth="1"/>
    <col min="9730" max="9730" width="19.5703125" customWidth="1"/>
    <col min="9986" max="9986" width="19.5703125" customWidth="1"/>
    <col min="10242" max="10242" width="19.5703125" customWidth="1"/>
    <col min="10498" max="10498" width="19.5703125" customWidth="1"/>
    <col min="10754" max="10754" width="19.5703125" customWidth="1"/>
    <col min="11010" max="11010" width="19.5703125" customWidth="1"/>
    <col min="11266" max="11266" width="19.5703125" customWidth="1"/>
    <col min="11522" max="11522" width="19.5703125" customWidth="1"/>
    <col min="11778" max="11778" width="19.5703125" customWidth="1"/>
    <col min="12034" max="12034" width="19.5703125" customWidth="1"/>
    <col min="12290" max="12290" width="19.5703125" customWidth="1"/>
    <col min="12546" max="12546" width="19.5703125" customWidth="1"/>
    <col min="12802" max="12802" width="19.5703125" customWidth="1"/>
    <col min="13058" max="13058" width="19.5703125" customWidth="1"/>
    <col min="13314" max="13314" width="19.5703125" customWidth="1"/>
    <col min="13570" max="13570" width="19.5703125" customWidth="1"/>
    <col min="13826" max="13826" width="19.5703125" customWidth="1"/>
    <col min="14082" max="14082" width="19.5703125" customWidth="1"/>
    <col min="14338" max="14338" width="19.5703125" customWidth="1"/>
    <col min="14594" max="14594" width="19.5703125" customWidth="1"/>
    <col min="14850" max="14850" width="19.5703125" customWidth="1"/>
    <col min="15106" max="15106" width="19.5703125" customWidth="1"/>
    <col min="15362" max="15362" width="19.5703125" customWidth="1"/>
    <col min="15618" max="15618" width="19.5703125" customWidth="1"/>
    <col min="15874" max="15874" width="19.5703125" customWidth="1"/>
    <col min="16130" max="16130" width="19.5703125" customWidth="1"/>
  </cols>
  <sheetData>
    <row r="2" spans="2:10" ht="27.75">
      <c r="B2" s="51" t="s">
        <v>19</v>
      </c>
      <c r="C2" s="51"/>
      <c r="D2" s="51"/>
      <c r="G2" s="24" t="s">
        <v>20</v>
      </c>
    </row>
    <row r="5" spans="2:10" ht="18">
      <c r="B5" s="52" t="s">
        <v>21</v>
      </c>
      <c r="C5" s="52"/>
      <c r="D5" s="52"/>
    </row>
    <row r="7" spans="2:10">
      <c r="B7" s="34"/>
      <c r="J7" s="23"/>
    </row>
    <row r="8" spans="2:10">
      <c r="H8" s="23"/>
    </row>
    <row r="11" spans="2:10">
      <c r="I11" t="s">
        <v>22</v>
      </c>
    </row>
    <row r="12" spans="2:10">
      <c r="F12" s="24"/>
    </row>
    <row r="23" spans="2:13" ht="18">
      <c r="B23" s="52" t="s">
        <v>23</v>
      </c>
      <c r="C23" s="52"/>
      <c r="D23" s="52"/>
    </row>
    <row r="28" spans="2:13">
      <c r="I28" t="s">
        <v>22</v>
      </c>
    </row>
    <row r="29" spans="2:13" ht="21">
      <c r="M29" s="20"/>
    </row>
    <row r="30" spans="2:13" ht="21">
      <c r="F30" s="25"/>
    </row>
  </sheetData>
  <sheetProtection formatCells="0" formatColumns="0" formatRows="0" insertColumns="0" insertRows="0" insertHyperlinks="0" deleteColumns="0" deleteRows="0" sort="0" autoFilter="0" pivotTables="0"/>
  <mergeCells count="3">
    <mergeCell ref="B2:D2"/>
    <mergeCell ref="B5:D5"/>
    <mergeCell ref="B23:D23"/>
  </mergeCell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1"/>
  <sheetViews>
    <sheetView workbookViewId="0">
      <selection activeCell="B6" sqref="B6"/>
    </sheetView>
  </sheetViews>
  <sheetFormatPr baseColWidth="10" defaultRowHeight="15"/>
  <cols>
    <col min="1" max="1" width="14.140625" bestFit="1" customWidth="1"/>
    <col min="2" max="2" width="14.140625" customWidth="1"/>
    <col min="3" max="3" width="28.42578125" bestFit="1" customWidth="1"/>
    <col min="5" max="5" width="12.5703125" bestFit="1" customWidth="1"/>
    <col min="6" max="6" width="19.5703125" customWidth="1"/>
    <col min="7" max="7" width="17.42578125" customWidth="1"/>
    <col min="8" max="8" width="15.85546875" customWidth="1"/>
    <col min="9" max="9" width="18.85546875" customWidth="1"/>
    <col min="11" max="11" width="11.5703125" bestFit="1" customWidth="1"/>
    <col min="13" max="13" width="12.5703125" customWidth="1"/>
    <col min="14" max="14" width="13.140625" customWidth="1"/>
    <col min="15" max="15" width="16" customWidth="1"/>
    <col min="17" max="17" width="11.5703125" bestFit="1" customWidth="1"/>
  </cols>
  <sheetData>
    <row r="2" spans="2:9" ht="23.25">
      <c r="B2" s="39" t="s">
        <v>26</v>
      </c>
    </row>
    <row r="3" spans="2:9">
      <c r="B3" s="28" t="s">
        <v>55</v>
      </c>
    </row>
    <row r="4" spans="2:9">
      <c r="B4" s="28" t="s">
        <v>40</v>
      </c>
    </row>
    <row r="5" spans="2:9" ht="62.25">
      <c r="B5" s="6" t="s">
        <v>54</v>
      </c>
      <c r="C5" s="6" t="s">
        <v>52</v>
      </c>
      <c r="D5" s="6" t="s">
        <v>53</v>
      </c>
      <c r="E5" s="6" t="s">
        <v>1</v>
      </c>
      <c r="F5" s="2" t="s">
        <v>2</v>
      </c>
      <c r="G5" s="2" t="s">
        <v>3</v>
      </c>
      <c r="H5" s="2" t="s">
        <v>5</v>
      </c>
      <c r="I5" s="2" t="s">
        <v>4</v>
      </c>
    </row>
    <row r="6" spans="2:9">
      <c r="B6" s="7"/>
      <c r="C6" s="41">
        <f>190/0.735</f>
        <v>258.50340136054422</v>
      </c>
      <c r="D6" s="26"/>
      <c r="E6" s="27">
        <f>IF(D6&gt;0,B6*D6,B6*C6)</f>
        <v>0</v>
      </c>
      <c r="F6" s="3">
        <v>42.4</v>
      </c>
      <c r="G6" s="3">
        <f>E6*F6/1000</f>
        <v>0</v>
      </c>
      <c r="H6" s="4">
        <v>73</v>
      </c>
      <c r="I6" s="42">
        <f>G6*H6/1000</f>
        <v>0</v>
      </c>
    </row>
    <row r="9" spans="2:9" ht="23.25">
      <c r="B9" s="39" t="s">
        <v>27</v>
      </c>
    </row>
    <row r="10" spans="2:9">
      <c r="B10" t="s">
        <v>50</v>
      </c>
    </row>
    <row r="11" spans="2:9">
      <c r="B11" s="28" t="s">
        <v>48</v>
      </c>
    </row>
    <row r="12" spans="2:9" ht="47.25">
      <c r="B12" s="35" t="s">
        <v>32</v>
      </c>
      <c r="C12" s="36" t="s">
        <v>34</v>
      </c>
      <c r="D12" s="35" t="s">
        <v>33</v>
      </c>
      <c r="E12" s="35" t="s">
        <v>49</v>
      </c>
      <c r="F12" s="35" t="s">
        <v>24</v>
      </c>
    </row>
    <row r="13" spans="2:9">
      <c r="B13" s="1"/>
      <c r="C13" s="1"/>
      <c r="D13" s="32">
        <f>SUM(D21:D29)</f>
        <v>0</v>
      </c>
      <c r="E13" s="1"/>
      <c r="F13" s="32">
        <f>SUM(E21:E29)</f>
        <v>0</v>
      </c>
    </row>
    <row r="18" spans="2:6" ht="23.25">
      <c r="B18" s="40" t="s">
        <v>28</v>
      </c>
      <c r="C18" s="31"/>
    </row>
    <row r="20" spans="2:6" ht="45">
      <c r="B20" s="6" t="s">
        <v>29</v>
      </c>
      <c r="C20" s="6" t="s">
        <v>30</v>
      </c>
      <c r="D20" s="6" t="s">
        <v>6</v>
      </c>
      <c r="E20" s="6" t="s">
        <v>24</v>
      </c>
      <c r="F20" s="6" t="s">
        <v>43</v>
      </c>
    </row>
    <row r="21" spans="2:6">
      <c r="B21" s="29"/>
      <c r="C21" s="29"/>
      <c r="D21" s="29"/>
      <c r="E21" s="43"/>
      <c r="F21" s="45"/>
    </row>
    <row r="22" spans="2:6">
      <c r="B22" s="29"/>
      <c r="C22" s="29"/>
      <c r="D22" s="29"/>
      <c r="E22" s="44"/>
      <c r="F22" s="45"/>
    </row>
    <row r="23" spans="2:6">
      <c r="B23" s="29"/>
      <c r="C23" s="29"/>
      <c r="D23" s="29"/>
      <c r="E23" s="44"/>
      <c r="F23" s="45"/>
    </row>
    <row r="24" spans="2:6">
      <c r="B24" s="29"/>
      <c r="C24" s="29"/>
      <c r="D24" s="29"/>
      <c r="E24" s="29"/>
      <c r="F24" s="29"/>
    </row>
    <row r="25" spans="2:6">
      <c r="B25" s="29"/>
      <c r="C25" s="29"/>
      <c r="D25" s="29"/>
      <c r="E25" s="29"/>
      <c r="F25" s="29"/>
    </row>
    <row r="26" spans="2:6">
      <c r="B26" s="29"/>
      <c r="C26" s="29"/>
      <c r="D26" s="29"/>
      <c r="E26" s="29"/>
      <c r="F26" s="29"/>
    </row>
    <row r="27" spans="2:6">
      <c r="B27" s="29"/>
      <c r="C27" s="29"/>
      <c r="D27" s="29"/>
      <c r="E27" s="29"/>
      <c r="F27" s="29"/>
    </row>
    <row r="28" spans="2:6">
      <c r="B28" s="29"/>
      <c r="C28" s="29"/>
      <c r="D28" s="29"/>
      <c r="E28" s="29"/>
      <c r="F28" s="29"/>
    </row>
    <row r="29" spans="2:6">
      <c r="B29" s="29"/>
      <c r="C29" s="29"/>
      <c r="D29" s="29"/>
      <c r="E29" s="29"/>
      <c r="F29" s="29"/>
    </row>
    <row r="31" spans="2:6">
      <c r="B31" s="33"/>
    </row>
  </sheetData>
  <sheetProtection password="D151" sheet="1" objects="1" scenarios="1"/>
  <protectedRanges>
    <protectedRange sqref="B6 B13:C13 E13 B21:F29" name="Rango1"/>
  </protectedRanges>
  <dataValidations count="1">
    <dataValidation type="list" allowBlank="1" showInputMessage="1" showErrorMessage="1" sqref="C13">
      <formula1>Categorias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28"/>
  <sheetViews>
    <sheetView workbookViewId="0">
      <selection activeCell="C13" sqref="C13"/>
    </sheetView>
  </sheetViews>
  <sheetFormatPr baseColWidth="10" defaultRowHeight="15"/>
  <cols>
    <col min="1" max="1" width="14.140625" bestFit="1" customWidth="1"/>
    <col min="2" max="2" width="14.140625" customWidth="1"/>
    <col min="3" max="3" width="20.28515625" customWidth="1"/>
    <col min="4" max="4" width="20" customWidth="1"/>
    <col min="5" max="5" width="12.5703125" bestFit="1" customWidth="1"/>
    <col min="7" max="7" width="12.5703125" bestFit="1" customWidth="1"/>
    <col min="9" max="9" width="12.5703125" bestFit="1" customWidth="1"/>
    <col min="11" max="11" width="11.5703125" bestFit="1" customWidth="1"/>
    <col min="13" max="13" width="12.5703125" customWidth="1"/>
    <col min="14" max="14" width="13.140625" customWidth="1"/>
    <col min="15" max="15" width="16" customWidth="1"/>
    <col min="17" max="17" width="11.5703125" bestFit="1" customWidth="1"/>
  </cols>
  <sheetData>
    <row r="1" spans="2:5" ht="23.25">
      <c r="B1" s="39" t="s">
        <v>26</v>
      </c>
    </row>
    <row r="2" spans="2:5">
      <c r="B2" s="28" t="s">
        <v>55</v>
      </c>
    </row>
    <row r="4" spans="2:5" ht="47.25">
      <c r="B4" s="6" t="s">
        <v>54</v>
      </c>
      <c r="C4" s="2" t="s">
        <v>31</v>
      </c>
      <c r="D4" s="2" t="s">
        <v>4</v>
      </c>
    </row>
    <row r="5" spans="2:5">
      <c r="B5" s="27">
        <f>'Escenario base'!B6</f>
        <v>0</v>
      </c>
      <c r="C5" s="4">
        <v>0</v>
      </c>
      <c r="D5" s="5">
        <f>B5*C5</f>
        <v>0</v>
      </c>
    </row>
    <row r="8" spans="2:5" ht="23.25">
      <c r="B8" s="39" t="s">
        <v>27</v>
      </c>
    </row>
    <row r="9" spans="2:5" ht="45">
      <c r="B9" s="30" t="s">
        <v>24</v>
      </c>
      <c r="C9" s="35" t="s">
        <v>33</v>
      </c>
      <c r="D9" s="35" t="s">
        <v>42</v>
      </c>
      <c r="E9" s="35" t="s">
        <v>24</v>
      </c>
    </row>
    <row r="10" spans="2:5">
      <c r="B10" s="32">
        <f>'Escenario base'!F13</f>
        <v>0</v>
      </c>
      <c r="C10" s="32">
        <f>'Escenario base'!D13</f>
        <v>0</v>
      </c>
      <c r="D10" s="32">
        <f>'Escenario base'!E13</f>
        <v>0</v>
      </c>
      <c r="E10" s="32">
        <f>'Escenario base'!F13</f>
        <v>0</v>
      </c>
    </row>
    <row r="12" spans="2:5" ht="60">
      <c r="B12" s="30" t="s">
        <v>51</v>
      </c>
      <c r="C12" s="30" t="s">
        <v>25</v>
      </c>
      <c r="D12" s="30" t="s">
        <v>0</v>
      </c>
      <c r="E12" s="30" t="s">
        <v>41</v>
      </c>
    </row>
    <row r="13" spans="2:5">
      <c r="B13" s="48" t="e">
        <f>B5/B10*1000</f>
        <v>#DIV/0!</v>
      </c>
      <c r="C13" s="49"/>
      <c r="D13" s="49"/>
      <c r="E13" s="1"/>
    </row>
    <row r="15" spans="2:5" ht="23.25">
      <c r="B15" s="40" t="s">
        <v>28</v>
      </c>
      <c r="C15" s="31"/>
    </row>
    <row r="17" spans="2:6" ht="45">
      <c r="B17" s="6" t="s">
        <v>29</v>
      </c>
      <c r="C17" s="6" t="s">
        <v>30</v>
      </c>
      <c r="D17" s="6" t="s">
        <v>6</v>
      </c>
      <c r="E17" s="6" t="s">
        <v>24</v>
      </c>
      <c r="F17" s="6" t="s">
        <v>43</v>
      </c>
    </row>
    <row r="18" spans="2:6">
      <c r="B18" s="46">
        <f>+'Escenario base'!B21</f>
        <v>0</v>
      </c>
      <c r="C18" s="46">
        <f>+'Escenario base'!C21</f>
        <v>0</v>
      </c>
      <c r="D18" s="46">
        <f>+'Escenario base'!D21</f>
        <v>0</v>
      </c>
      <c r="E18" s="46">
        <f>+'Escenario base'!E21</f>
        <v>0</v>
      </c>
      <c r="F18" s="47">
        <f>+'Escenario base'!F21</f>
        <v>0</v>
      </c>
    </row>
    <row r="19" spans="2:6">
      <c r="B19" s="46">
        <f>+'Escenario base'!B22</f>
        <v>0</v>
      </c>
      <c r="C19" s="46">
        <f>+'Escenario base'!C22</f>
        <v>0</v>
      </c>
      <c r="D19" s="46">
        <f>+'Escenario base'!D22</f>
        <v>0</v>
      </c>
      <c r="E19" s="46">
        <f>+'Escenario base'!E22</f>
        <v>0</v>
      </c>
      <c r="F19" s="47">
        <f>+'Escenario base'!F22</f>
        <v>0</v>
      </c>
    </row>
    <row r="20" spans="2:6">
      <c r="B20" s="46">
        <f>+'Escenario base'!B23</f>
        <v>0</v>
      </c>
      <c r="C20" s="46">
        <f>+'Escenario base'!C23</f>
        <v>0</v>
      </c>
      <c r="D20" s="46">
        <f>+'Escenario base'!D23</f>
        <v>0</v>
      </c>
      <c r="E20" s="46">
        <f>+'Escenario base'!E23</f>
        <v>0</v>
      </c>
      <c r="F20" s="47">
        <f>+'Escenario base'!F23</f>
        <v>0</v>
      </c>
    </row>
    <row r="21" spans="2:6">
      <c r="B21" s="46">
        <f>+'Escenario base'!B24</f>
        <v>0</v>
      </c>
      <c r="C21" s="46">
        <f>+'Escenario base'!C24</f>
        <v>0</v>
      </c>
      <c r="D21" s="46">
        <f>+'Escenario base'!D24</f>
        <v>0</v>
      </c>
      <c r="E21" s="46">
        <f>+'Escenario base'!E24</f>
        <v>0</v>
      </c>
      <c r="F21" s="47">
        <f>+'Escenario base'!F24</f>
        <v>0</v>
      </c>
    </row>
    <row r="22" spans="2:6">
      <c r="B22" s="46">
        <f>+'Escenario base'!B25</f>
        <v>0</v>
      </c>
      <c r="C22" s="46">
        <f>+'Escenario base'!C25</f>
        <v>0</v>
      </c>
      <c r="D22" s="46">
        <f>+'Escenario base'!D25</f>
        <v>0</v>
      </c>
      <c r="E22" s="46">
        <f>+'Escenario base'!E25</f>
        <v>0</v>
      </c>
      <c r="F22" s="47">
        <f>+'Escenario base'!F25</f>
        <v>0</v>
      </c>
    </row>
    <row r="23" spans="2:6">
      <c r="B23" s="46">
        <f>+'Escenario base'!B26</f>
        <v>0</v>
      </c>
      <c r="C23" s="46">
        <f>+'Escenario base'!C26</f>
        <v>0</v>
      </c>
      <c r="D23" s="46">
        <f>+'Escenario base'!D26</f>
        <v>0</v>
      </c>
      <c r="E23" s="46">
        <f>+'Escenario base'!E26</f>
        <v>0</v>
      </c>
      <c r="F23" s="47">
        <f>+'Escenario base'!F26</f>
        <v>0</v>
      </c>
    </row>
    <row r="24" spans="2:6">
      <c r="B24" s="46">
        <f>+'Escenario base'!B27</f>
        <v>0</v>
      </c>
      <c r="C24" s="46">
        <f>+'Escenario base'!C27</f>
        <v>0</v>
      </c>
      <c r="D24" s="46">
        <f>+'Escenario base'!D27</f>
        <v>0</v>
      </c>
      <c r="E24" s="46">
        <f>+'Escenario base'!E27</f>
        <v>0</v>
      </c>
      <c r="F24" s="47">
        <f>+'Escenario base'!F27</f>
        <v>0</v>
      </c>
    </row>
    <row r="25" spans="2:6">
      <c r="B25" s="46">
        <f>+'Escenario base'!B28</f>
        <v>0</v>
      </c>
      <c r="C25" s="46">
        <f>+'Escenario base'!C28</f>
        <v>0</v>
      </c>
      <c r="D25" s="46">
        <f>+'Escenario base'!D28</f>
        <v>0</v>
      </c>
      <c r="E25" s="46">
        <f>+'Escenario base'!E28</f>
        <v>0</v>
      </c>
      <c r="F25" s="47">
        <f>+'Escenario base'!F28</f>
        <v>0</v>
      </c>
    </row>
    <row r="26" spans="2:6">
      <c r="B26" s="46">
        <f>+'Escenario base'!B29</f>
        <v>0</v>
      </c>
      <c r="C26" s="46">
        <f>+'Escenario base'!C29</f>
        <v>0</v>
      </c>
      <c r="D26" s="46">
        <f>+'Escenario base'!D29</f>
        <v>0</v>
      </c>
      <c r="E26" s="46">
        <f>+'Escenario base'!E29</f>
        <v>0</v>
      </c>
      <c r="F26" s="47">
        <f>+'Escenario base'!F29</f>
        <v>0</v>
      </c>
    </row>
    <row r="28" spans="2:6">
      <c r="B28" s="33"/>
    </row>
  </sheetData>
  <sheetProtection password="D151" sheet="1" objects="1" scenarios="1"/>
  <protectedRanges>
    <protectedRange sqref="C13:E13" name="Rango1"/>
  </protectedRange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D20" sqref="D20"/>
    </sheetView>
  </sheetViews>
  <sheetFormatPr baseColWidth="10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E6"/>
  <sheetViews>
    <sheetView workbookViewId="0">
      <selection activeCell="E6" sqref="E6"/>
    </sheetView>
  </sheetViews>
  <sheetFormatPr baseColWidth="10" defaultRowHeight="15"/>
  <cols>
    <col min="2" max="2" width="66.85546875" bestFit="1" customWidth="1"/>
    <col min="5" max="5" width="22.140625" customWidth="1"/>
  </cols>
  <sheetData>
    <row r="2" spans="2:5">
      <c r="B2" s="37" t="s">
        <v>44</v>
      </c>
      <c r="C2" s="8"/>
      <c r="D2" s="38"/>
      <c r="E2" s="8"/>
    </row>
    <row r="3" spans="2:5" ht="15.75" thickBot="1">
      <c r="B3" s="37"/>
      <c r="C3" s="8"/>
      <c r="D3" s="38"/>
      <c r="E3" s="8"/>
    </row>
    <row r="4" spans="2:5" ht="20.25">
      <c r="B4" s="53" t="s">
        <v>45</v>
      </c>
      <c r="C4" s="54"/>
      <c r="D4" s="54"/>
      <c r="E4" s="61">
        <f>'Escenario base'!I6</f>
        <v>0</v>
      </c>
    </row>
    <row r="5" spans="2:5" ht="20.25">
      <c r="B5" s="55" t="s">
        <v>46</v>
      </c>
      <c r="C5" s="56"/>
      <c r="D5" s="57"/>
      <c r="E5" s="62">
        <f>'Escenario Proyecto '!D5</f>
        <v>0</v>
      </c>
    </row>
    <row r="6" spans="2:5" ht="21" thickBot="1">
      <c r="B6" s="58" t="s">
        <v>47</v>
      </c>
      <c r="C6" s="59"/>
      <c r="D6" s="60"/>
      <c r="E6" s="63">
        <f>E4-E5</f>
        <v>0</v>
      </c>
    </row>
  </sheetData>
  <mergeCells count="3">
    <mergeCell ref="B4:D4"/>
    <mergeCell ref="B5:D5"/>
    <mergeCell ref="B6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Alcance y contenido</vt:lpstr>
      <vt:lpstr>Diagrama de flujo</vt:lpstr>
      <vt:lpstr>Escenario base</vt:lpstr>
      <vt:lpstr>Escenario Proyecto </vt:lpstr>
      <vt:lpstr>Hoja3</vt:lpstr>
      <vt:lpstr>Resumen Emisiones</vt:lpstr>
      <vt:lpstr>Categorias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MAGRAMA</dc:creator>
  <cp:lastModifiedBy>at_uaoecc5</cp:lastModifiedBy>
  <dcterms:created xsi:type="dcterms:W3CDTF">2015-05-25T14:24:40Z</dcterms:created>
  <dcterms:modified xsi:type="dcterms:W3CDTF">2016-03-30T15:29:47Z</dcterms:modified>
</cp:coreProperties>
</file>